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730" windowHeight="9210" activeTab="3"/>
  </bookViews>
  <sheets>
    <sheet name="62422 02 25 11" sheetId="131" r:id="rId1"/>
    <sheet name="61607 02 25 23" sheetId="130" r:id="rId2"/>
    <sheet name="61425 02 15" sheetId="129" r:id="rId3"/>
    <sheet name="61422 02 25 30" sheetId="128" r:id="rId4"/>
    <sheet name="61422 02 25 27" sheetId="127" r:id="rId5"/>
    <sheet name="61422 02 25 24" sheetId="126" r:id="rId6"/>
    <sheet name="61422 02 25 15" sheetId="125" r:id="rId7"/>
    <sheet name="61422 02 25 11" sheetId="124" r:id="rId8"/>
    <sheet name="61422 02 15" sheetId="123" r:id="rId9"/>
    <sheet name="61421 02 25 16" sheetId="122" r:id="rId10"/>
    <sheet name="61421 02 15" sheetId="121" r:id="rId11"/>
    <sheet name="61418 02 25 24" sheetId="120" r:id="rId12"/>
    <sheet name="61418 02 15" sheetId="119" r:id="rId13"/>
    <sheet name="61415 02 25 11" sheetId="118" r:id="rId14"/>
    <sheet name="61415 02 15" sheetId="117" r:id="rId15"/>
    <sheet name="61414 02 25 24" sheetId="116" r:id="rId16"/>
    <sheet name="61414 02 15" sheetId="115" r:id="rId17"/>
    <sheet name="61413 02 25 18" sheetId="113" r:id="rId18"/>
    <sheet name="61413 02 25 17" sheetId="112" r:id="rId19"/>
    <sheet name="61413 02 15" sheetId="111" r:id="rId20"/>
    <sheet name="61411 02 25 11" sheetId="110" r:id="rId21"/>
    <sheet name="61410 02 25 11" sheetId="109" r:id="rId22"/>
    <sheet name="61409 02 25 11" sheetId="108" r:id="rId23"/>
    <sheet name="61408 02 25 11" sheetId="107" r:id="rId24"/>
    <sheet name="61406 02 15" sheetId="106" r:id="rId25"/>
    <sheet name="61406 02 11" sheetId="105" r:id="rId26"/>
    <sheet name="61404 02 15" sheetId="104" r:id="rId27"/>
    <sheet name="61207 02 25 11" sheetId="103" r:id="rId28"/>
    <sheet name="61206 02 25 29" sheetId="102" r:id="rId29"/>
    <sheet name="61205 02 25 11" sheetId="101" r:id="rId30"/>
    <sheet name="61203 02 25 30" sheetId="100" r:id="rId31"/>
    <sheet name="61203 02 15" sheetId="99" r:id="rId32"/>
    <sheet name="61203 02 11" sheetId="98" r:id="rId33"/>
    <sheet name="61105 02 25 11" sheetId="97" r:id="rId34"/>
    <sheet name="61102 02 25 11" sheetId="96" r:id="rId35"/>
    <sheet name="61101 02 15" sheetId="95" r:id="rId36"/>
  </sheets>
  <definedNames>
    <definedName name="_xlnm.Print_Area" localSheetId="35">'61101 02 15'!$A$1:$N$30</definedName>
    <definedName name="_xlnm.Print_Area" localSheetId="34">'61102 02 25 11'!$A$1:$N$33</definedName>
    <definedName name="_xlnm.Print_Area" localSheetId="33">'61105 02 25 11'!$A$1:$N$31</definedName>
    <definedName name="_xlnm.Print_Area" localSheetId="32">'61203 02 11'!$A$1:$N$33</definedName>
    <definedName name="_xlnm.Print_Area" localSheetId="31">'61203 02 15'!$A$1:$N$36</definedName>
    <definedName name="_xlnm.Print_Area" localSheetId="30">'61203 02 25 30'!$A$1:$N$34</definedName>
    <definedName name="_xlnm.Print_Area" localSheetId="29">'61205 02 25 11'!$A$1:$N$33</definedName>
    <definedName name="_xlnm.Print_Area" localSheetId="28">'61206 02 25 29'!$A$1:$N$32</definedName>
    <definedName name="_xlnm.Print_Area" localSheetId="27">'61207 02 25 11'!$A$1:$N$32</definedName>
    <definedName name="_xlnm.Print_Area" localSheetId="26">'61404 02 15'!$A$1:$N$37</definedName>
    <definedName name="_xlnm.Print_Area" localSheetId="25">'61406 02 11'!$A$1:$N$33</definedName>
    <definedName name="_xlnm.Print_Area" localSheetId="24">'61406 02 15'!$A$1:$N$33</definedName>
    <definedName name="_xlnm.Print_Area" localSheetId="23">'61408 02 25 11'!$A$1:$N$40</definedName>
    <definedName name="_xlnm.Print_Area" localSheetId="22">'61409 02 25 11'!$A$1:$N$44</definedName>
    <definedName name="_xlnm.Print_Area" localSheetId="21">'61410 02 25 11'!$A$1:$N$31</definedName>
    <definedName name="_xlnm.Print_Area" localSheetId="20">'61411 02 25 11'!$A$1:$N$32</definedName>
    <definedName name="_xlnm.Print_Area" localSheetId="19">'61413 02 15'!$A$1:$N$32</definedName>
    <definedName name="_xlnm.Print_Area" localSheetId="18">'61413 02 25 17'!$A$1:$N$33</definedName>
    <definedName name="_xlnm.Print_Area" localSheetId="17">'61413 02 25 18'!$A$1:$N$32</definedName>
    <definedName name="_xlnm.Print_Area" localSheetId="16">'61414 02 15'!$A$1:$N$31</definedName>
    <definedName name="_xlnm.Print_Area" localSheetId="15">'61414 02 25 24'!$A$1:$N$32</definedName>
    <definedName name="_xlnm.Print_Area" localSheetId="14">'61415 02 15'!$A$1:$N$31</definedName>
    <definedName name="_xlnm.Print_Area" localSheetId="13">'61415 02 25 11'!$A$1:$N$31</definedName>
    <definedName name="_xlnm.Print_Area" localSheetId="12">'61418 02 15'!$A$1:$N$32</definedName>
    <definedName name="_xlnm.Print_Area" localSheetId="11">'61418 02 25 24'!$A$1:$N$35</definedName>
    <definedName name="_xlnm.Print_Area" localSheetId="10">'61421 02 15'!$A$1:$N$31</definedName>
    <definedName name="_xlnm.Print_Area" localSheetId="9">'61421 02 25 16'!$A$1:$N$31</definedName>
    <definedName name="_xlnm.Print_Area" localSheetId="8">'61422 02 15'!$A$1:$N$33</definedName>
    <definedName name="_xlnm.Print_Area" localSheetId="7">'61422 02 25 11'!$A$1:$N$40</definedName>
    <definedName name="_xlnm.Print_Area" localSheetId="6">'61422 02 25 15'!$A$1:$N$32</definedName>
    <definedName name="_xlnm.Print_Area" localSheetId="5">'61422 02 25 24'!$A$1:$N$32</definedName>
    <definedName name="_xlnm.Print_Area" localSheetId="4">'61422 02 25 27'!$A$1:$N$32</definedName>
    <definedName name="_xlnm.Print_Area" localSheetId="3">'61422 02 25 30'!$A$1:$N$33</definedName>
    <definedName name="_xlnm.Print_Area" localSheetId="2">'61425 02 15'!$A$1:$N$32</definedName>
    <definedName name="_xlnm.Print_Area" localSheetId="1">'61607 02 25 23'!$A$1:$N$32</definedName>
    <definedName name="_xlnm.Print_Area" localSheetId="0">'62422 02 25 11'!$A$1:$N$32</definedName>
    <definedName name="_xlnm.Print_Titles" localSheetId="35">'61101 02 15'!$1:$13</definedName>
    <definedName name="_xlnm.Print_Titles" localSheetId="34">'61102 02 25 11'!$1:$11</definedName>
    <definedName name="_xlnm.Print_Titles" localSheetId="33">'61105 02 25 11'!$1:$11</definedName>
    <definedName name="_xlnm.Print_Titles" localSheetId="32">'61203 02 11'!$1:$11</definedName>
    <definedName name="_xlnm.Print_Titles" localSheetId="31">'61203 02 15'!$1:$11</definedName>
    <definedName name="_xlnm.Print_Titles" localSheetId="30">'61203 02 25 30'!$1:$11</definedName>
    <definedName name="_xlnm.Print_Titles" localSheetId="29">'61205 02 25 11'!$1:$11</definedName>
    <definedName name="_xlnm.Print_Titles" localSheetId="28">'61206 02 25 29'!$1:$11</definedName>
    <definedName name="_xlnm.Print_Titles" localSheetId="27">'61207 02 25 11'!$1:$11</definedName>
    <definedName name="_xlnm.Print_Titles" localSheetId="26">'61404 02 15'!$1:$11</definedName>
    <definedName name="_xlnm.Print_Titles" localSheetId="25">'61406 02 11'!$1:$11</definedName>
    <definedName name="_xlnm.Print_Titles" localSheetId="24">'61406 02 15'!$1:$11</definedName>
    <definedName name="_xlnm.Print_Titles" localSheetId="23">'61408 02 25 11'!$1:$11</definedName>
    <definedName name="_xlnm.Print_Titles" localSheetId="22">'61409 02 25 11'!$1:$11</definedName>
    <definedName name="_xlnm.Print_Titles" localSheetId="21">'61410 02 25 11'!$1:$11</definedName>
    <definedName name="_xlnm.Print_Titles" localSheetId="20">'61411 02 25 11'!$1:$11</definedName>
    <definedName name="_xlnm.Print_Titles" localSheetId="19">'61413 02 15'!$1:$11</definedName>
    <definedName name="_xlnm.Print_Titles" localSheetId="18">'61413 02 25 17'!$1:$11</definedName>
    <definedName name="_xlnm.Print_Titles" localSheetId="17">'61413 02 25 18'!$1:$11</definedName>
    <definedName name="_xlnm.Print_Titles" localSheetId="16">'61414 02 15'!$1:$11</definedName>
    <definedName name="_xlnm.Print_Titles" localSheetId="15">'61414 02 25 24'!$1:$11</definedName>
    <definedName name="_xlnm.Print_Titles" localSheetId="14">'61415 02 15'!$1:$11</definedName>
    <definedName name="_xlnm.Print_Titles" localSheetId="13">'61415 02 25 11'!$1:$11</definedName>
    <definedName name="_xlnm.Print_Titles" localSheetId="12">'61418 02 15'!$1:$11</definedName>
    <definedName name="_xlnm.Print_Titles" localSheetId="11">'61418 02 25 24'!$1:$11</definedName>
    <definedName name="_xlnm.Print_Titles" localSheetId="10">'61421 02 15'!$1:$11</definedName>
    <definedName name="_xlnm.Print_Titles" localSheetId="9">'61421 02 25 16'!$1:$11</definedName>
    <definedName name="_xlnm.Print_Titles" localSheetId="8">'61422 02 15'!$1:$11</definedName>
    <definedName name="_xlnm.Print_Titles" localSheetId="7">'61422 02 25 11'!$1:$11</definedName>
    <definedName name="_xlnm.Print_Titles" localSheetId="6">'61422 02 25 15'!$1:$11</definedName>
    <definedName name="_xlnm.Print_Titles" localSheetId="5">'61422 02 25 24'!$1:$11</definedName>
    <definedName name="_xlnm.Print_Titles" localSheetId="4">'61422 02 25 27'!$1:$11</definedName>
    <definedName name="_xlnm.Print_Titles" localSheetId="3">'61422 02 25 30'!$1:$13</definedName>
    <definedName name="_xlnm.Print_Titles" localSheetId="2">'61425 02 15'!$1:$11</definedName>
    <definedName name="_xlnm.Print_Titles" localSheetId="1">'61607 02 25 23'!$1:$11</definedName>
    <definedName name="_xlnm.Print_Titles" localSheetId="0">'62422 02 25 11'!$1:$11</definedName>
  </definedNames>
  <calcPr calcId="145621"/>
</workbook>
</file>

<file path=xl/calcChain.xml><?xml version="1.0" encoding="utf-8"?>
<calcChain xmlns="http://schemas.openxmlformats.org/spreadsheetml/2006/main">
  <c r="H16" i="108" l="1"/>
  <c r="E18" i="105"/>
  <c r="E18" i="98"/>
  <c r="H16" i="128" l="1"/>
  <c r="H17" i="128"/>
  <c r="H18" i="128"/>
  <c r="C19" i="128"/>
  <c r="D19" i="128"/>
  <c r="E19" i="128"/>
  <c r="E22" i="128" s="1"/>
  <c r="F19" i="128"/>
  <c r="F22" i="128" s="1"/>
  <c r="C22" i="128"/>
  <c r="D22" i="128"/>
  <c r="F17" i="131" l="1"/>
  <c r="F21" i="131" s="1"/>
  <c r="E17" i="131"/>
  <c r="E21" i="131" s="1"/>
  <c r="D17" i="131"/>
  <c r="D21" i="131" s="1"/>
  <c r="C17" i="131"/>
  <c r="C21" i="131" s="1"/>
  <c r="F17" i="130"/>
  <c r="F21" i="130" s="1"/>
  <c r="E17" i="130"/>
  <c r="E21" i="130" s="1"/>
  <c r="D17" i="130"/>
  <c r="D21" i="130" s="1"/>
  <c r="C17" i="130"/>
  <c r="C21" i="130" s="1"/>
  <c r="C21" i="129"/>
  <c r="F17" i="129"/>
  <c r="F21" i="129" s="1"/>
  <c r="E17" i="129"/>
  <c r="E21" i="129" s="1"/>
  <c r="D17" i="129"/>
  <c r="D21" i="129" s="1"/>
  <c r="C17" i="129"/>
  <c r="F17" i="127"/>
  <c r="F21" i="127" s="1"/>
  <c r="E17" i="127"/>
  <c r="E21" i="127" s="1"/>
  <c r="D17" i="127"/>
  <c r="D21" i="127" s="1"/>
  <c r="C17" i="127"/>
  <c r="C21" i="127" s="1"/>
  <c r="H16" i="127"/>
  <c r="F17" i="126"/>
  <c r="F21" i="126" s="1"/>
  <c r="E17" i="126"/>
  <c r="E21" i="126" s="1"/>
  <c r="D17" i="126"/>
  <c r="D21" i="126" s="1"/>
  <c r="C17" i="126"/>
  <c r="C21" i="126" s="1"/>
  <c r="H16" i="126"/>
  <c r="F17" i="125"/>
  <c r="F21" i="125" s="1"/>
  <c r="E17" i="125"/>
  <c r="E21" i="125" s="1"/>
  <c r="D17" i="125"/>
  <c r="D21" i="125" s="1"/>
  <c r="C17" i="125"/>
  <c r="C21" i="125" s="1"/>
  <c r="F26" i="124"/>
  <c r="F29" i="124" s="1"/>
  <c r="E26" i="124"/>
  <c r="E29" i="124" s="1"/>
  <c r="D26" i="124"/>
  <c r="D29" i="124" s="1"/>
  <c r="C26" i="124"/>
  <c r="C29" i="124" s="1"/>
  <c r="I24" i="124"/>
  <c r="I23" i="124"/>
  <c r="I22" i="124"/>
  <c r="I21" i="124"/>
  <c r="I20" i="124"/>
  <c r="H19" i="124"/>
  <c r="H18" i="124"/>
  <c r="H17" i="124"/>
  <c r="H16" i="124"/>
  <c r="F18" i="123"/>
  <c r="F22" i="123" s="1"/>
  <c r="E18" i="123"/>
  <c r="E22" i="123" s="1"/>
  <c r="D18" i="123"/>
  <c r="D22" i="123" s="1"/>
  <c r="C18" i="123"/>
  <c r="C22" i="123" s="1"/>
  <c r="H16" i="123"/>
  <c r="F17" i="122"/>
  <c r="F20" i="122" s="1"/>
  <c r="E17" i="122"/>
  <c r="E20" i="122" s="1"/>
  <c r="D17" i="122"/>
  <c r="D20" i="122" s="1"/>
  <c r="C17" i="122"/>
  <c r="C20" i="122" s="1"/>
  <c r="F17" i="121"/>
  <c r="F20" i="121" s="1"/>
  <c r="E17" i="121"/>
  <c r="E20" i="121" s="1"/>
  <c r="D17" i="121"/>
  <c r="D20" i="121" s="1"/>
  <c r="C17" i="121"/>
  <c r="C20" i="121" s="1"/>
  <c r="F21" i="120"/>
  <c r="F24" i="120" s="1"/>
  <c r="E21" i="120"/>
  <c r="E24" i="120" s="1"/>
  <c r="D21" i="120"/>
  <c r="D24" i="120" s="1"/>
  <c r="C21" i="120"/>
  <c r="C24" i="120" s="1"/>
  <c r="H19" i="120"/>
  <c r="H18" i="120"/>
  <c r="H17" i="120"/>
  <c r="H16" i="120"/>
  <c r="F17" i="119"/>
  <c r="F21" i="119" s="1"/>
  <c r="E17" i="119"/>
  <c r="E21" i="119" s="1"/>
  <c r="D17" i="119"/>
  <c r="D21" i="119" s="1"/>
  <c r="C17" i="119"/>
  <c r="C21" i="119" s="1"/>
  <c r="F17" i="118"/>
  <c r="F20" i="118" s="1"/>
  <c r="E17" i="118"/>
  <c r="E20" i="118" s="1"/>
  <c r="D17" i="118"/>
  <c r="D20" i="118" s="1"/>
  <c r="C17" i="118"/>
  <c r="C20" i="118" s="1"/>
  <c r="H16" i="118"/>
  <c r="F17" i="117"/>
  <c r="F20" i="117" s="1"/>
  <c r="E17" i="117"/>
  <c r="E20" i="117" s="1"/>
  <c r="D17" i="117"/>
  <c r="D20" i="117" s="1"/>
  <c r="C17" i="117"/>
  <c r="C20" i="117" s="1"/>
  <c r="F18" i="116"/>
  <c r="F21" i="116" s="1"/>
  <c r="E18" i="116"/>
  <c r="E21" i="116" s="1"/>
  <c r="D18" i="116"/>
  <c r="D21" i="116" s="1"/>
  <c r="C18" i="116"/>
  <c r="C21" i="116" s="1"/>
  <c r="H16" i="116"/>
  <c r="F17" i="115"/>
  <c r="F20" i="115" s="1"/>
  <c r="E17" i="115"/>
  <c r="E20" i="115" s="1"/>
  <c r="D17" i="115"/>
  <c r="D20" i="115" s="1"/>
  <c r="C17" i="115"/>
  <c r="C20" i="115" s="1"/>
  <c r="F18" i="113"/>
  <c r="F21" i="113" s="1"/>
  <c r="E18" i="113"/>
  <c r="E21" i="113" s="1"/>
  <c r="D18" i="113"/>
  <c r="D21" i="113" s="1"/>
  <c r="C18" i="113"/>
  <c r="C21" i="113" s="1"/>
  <c r="F18" i="112"/>
  <c r="F22" i="112" s="1"/>
  <c r="E18" i="112"/>
  <c r="E22" i="112" s="1"/>
  <c r="D18" i="112"/>
  <c r="D22" i="112" s="1"/>
  <c r="C18" i="112"/>
  <c r="C22" i="112" s="1"/>
  <c r="H16" i="112"/>
  <c r="F17" i="111"/>
  <c r="F21" i="111" s="1"/>
  <c r="E17" i="111"/>
  <c r="E21" i="111" s="1"/>
  <c r="D17" i="111"/>
  <c r="D21" i="111" s="1"/>
  <c r="C17" i="111"/>
  <c r="C21" i="111" s="1"/>
  <c r="F17" i="110"/>
  <c r="F21" i="110" s="1"/>
  <c r="E17" i="110"/>
  <c r="E21" i="110" s="1"/>
  <c r="D17" i="110"/>
  <c r="D21" i="110" s="1"/>
  <c r="C17" i="110"/>
  <c r="C21" i="110" s="1"/>
  <c r="F17" i="109"/>
  <c r="F20" i="109" s="1"/>
  <c r="E17" i="109"/>
  <c r="E20" i="109" s="1"/>
  <c r="D17" i="109"/>
  <c r="D20" i="109" s="1"/>
  <c r="C17" i="109"/>
  <c r="C20" i="109" s="1"/>
  <c r="F30" i="108"/>
  <c r="F33" i="108" s="1"/>
  <c r="E30" i="108"/>
  <c r="E33" i="108" s="1"/>
  <c r="D30" i="108"/>
  <c r="D33" i="108" s="1"/>
  <c r="C30" i="108"/>
  <c r="C33" i="108" s="1"/>
  <c r="H24" i="108"/>
  <c r="H23" i="108"/>
  <c r="H22" i="108"/>
  <c r="H21" i="108"/>
  <c r="H20" i="108"/>
  <c r="H19" i="108"/>
  <c r="H18" i="108"/>
  <c r="H17" i="108"/>
  <c r="F27" i="107"/>
  <c r="F29" i="107" s="1"/>
  <c r="E27" i="107"/>
  <c r="E29" i="107" s="1"/>
  <c r="D27" i="107"/>
  <c r="D29" i="107" s="1"/>
  <c r="C27" i="107"/>
  <c r="C29" i="107" s="1"/>
  <c r="H21" i="107"/>
  <c r="H20" i="107"/>
  <c r="H19" i="107"/>
  <c r="H18" i="107"/>
  <c r="H17" i="107"/>
  <c r="H16" i="107"/>
  <c r="F18" i="106"/>
  <c r="F22" i="106" s="1"/>
  <c r="E18" i="106"/>
  <c r="E22" i="106" s="1"/>
  <c r="D18" i="106"/>
  <c r="D22" i="106" s="1"/>
  <c r="C18" i="106"/>
  <c r="C22" i="106" s="1"/>
  <c r="F18" i="105"/>
  <c r="F22" i="105" s="1"/>
  <c r="E22" i="105"/>
  <c r="D18" i="105"/>
  <c r="D22" i="105" s="1"/>
  <c r="C18" i="105"/>
  <c r="C22" i="105" s="1"/>
  <c r="H16" i="105"/>
  <c r="F22" i="104"/>
  <c r="F26" i="104" s="1"/>
  <c r="E22" i="104"/>
  <c r="E26" i="104" s="1"/>
  <c r="D22" i="104"/>
  <c r="D26" i="104" s="1"/>
  <c r="C19" i="104"/>
  <c r="C22" i="104" s="1"/>
  <c r="C26" i="104" s="1"/>
  <c r="H16" i="104"/>
  <c r="F17" i="103"/>
  <c r="F21" i="103" s="1"/>
  <c r="E17" i="103"/>
  <c r="E21" i="103" s="1"/>
  <c r="D17" i="103"/>
  <c r="D21" i="103" s="1"/>
  <c r="C17" i="103"/>
  <c r="C21" i="103" s="1"/>
  <c r="C21" i="102"/>
  <c r="F17" i="102"/>
  <c r="F21" i="102" s="1"/>
  <c r="E17" i="102"/>
  <c r="E21" i="102" s="1"/>
  <c r="D17" i="102"/>
  <c r="D21" i="102" s="1"/>
  <c r="C17" i="102"/>
  <c r="H16" i="102"/>
  <c r="F19" i="101"/>
  <c r="F22" i="101" s="1"/>
  <c r="E19" i="101"/>
  <c r="E22" i="101" s="1"/>
  <c r="D19" i="101"/>
  <c r="D22" i="101" s="1"/>
  <c r="C19" i="101"/>
  <c r="C22" i="101" s="1"/>
  <c r="H16" i="101"/>
  <c r="F19" i="100"/>
  <c r="F23" i="100" s="1"/>
  <c r="E19" i="100"/>
  <c r="E23" i="100" s="1"/>
  <c r="D19" i="100"/>
  <c r="D23" i="100" s="1"/>
  <c r="C19" i="100"/>
  <c r="C23" i="100" s="1"/>
  <c r="H16" i="100"/>
  <c r="D25" i="99"/>
  <c r="F21" i="99"/>
  <c r="F25" i="99" s="1"/>
  <c r="D21" i="99"/>
  <c r="E21" i="99"/>
  <c r="E25" i="99" s="1"/>
  <c r="C21" i="99"/>
  <c r="C25" i="99" s="1"/>
  <c r="F18" i="98" l="1"/>
  <c r="F22" i="98" s="1"/>
  <c r="D18" i="98"/>
  <c r="D22" i="98" s="1"/>
  <c r="C22" i="98"/>
  <c r="E22" i="98"/>
  <c r="C18" i="98"/>
  <c r="H16" i="98"/>
  <c r="F17" i="97"/>
  <c r="F20" i="97" s="1"/>
  <c r="E17" i="97"/>
  <c r="E20" i="97" s="1"/>
  <c r="D17" i="97"/>
  <c r="D20" i="97" s="1"/>
  <c r="C17" i="97"/>
  <c r="C20" i="97" s="1"/>
  <c r="F20" i="96"/>
  <c r="F22" i="96" s="1"/>
  <c r="E20" i="96"/>
  <c r="E22" i="96" s="1"/>
  <c r="D20" i="96"/>
  <c r="D22" i="96" s="1"/>
  <c r="C20" i="96"/>
  <c r="C22" i="96" s="1"/>
  <c r="H18" i="96"/>
  <c r="H17" i="96"/>
  <c r="F17" i="95"/>
  <c r="F19" i="95" s="1"/>
  <c r="E17" i="95"/>
  <c r="E19" i="95" s="1"/>
  <c r="D17" i="95"/>
  <c r="D19" i="95" s="1"/>
  <c r="C17" i="95"/>
  <c r="C19" i="95" s="1"/>
</calcChain>
</file>

<file path=xl/sharedStrings.xml><?xml version="1.0" encoding="utf-8"?>
<sst xmlns="http://schemas.openxmlformats.org/spreadsheetml/2006/main" count="1785" uniqueCount="273">
  <si>
    <t>AVANCE FISICO-FINANCIERO DE LOS PROGRAMAS DE INVERSION</t>
  </si>
  <si>
    <t>No. DE</t>
  </si>
  <si>
    <t>PRESUPUESTO</t>
  </si>
  <si>
    <t>METAS REALES</t>
  </si>
  <si>
    <t xml:space="preserve">ORIGEN DE </t>
  </si>
  <si>
    <t>MODALIDAD</t>
  </si>
  <si>
    <t>ANALITICO DE</t>
  </si>
  <si>
    <t>FISICAS</t>
  </si>
  <si>
    <t>POB. BENEF.</t>
  </si>
  <si>
    <t>RECURSO</t>
  </si>
  <si>
    <t>DE</t>
  </si>
  <si>
    <t>PROYECTOS</t>
  </si>
  <si>
    <t>FISICO</t>
  </si>
  <si>
    <t>FINANCIERO</t>
  </si>
  <si>
    <t>CANTIDAD</t>
  </si>
  <si>
    <t>U. MEDIDA</t>
  </si>
  <si>
    <t>EJECUCIÓN</t>
  </si>
  <si>
    <t>TOTALES:</t>
  </si>
  <si>
    <t>Admon. Directa</t>
  </si>
  <si>
    <t xml:space="preserve"> OBRA</t>
  </si>
  <si>
    <t xml:space="preserve"> NOMBRE Y UBICACIÓN DE LA (S) OBRA (S)</t>
  </si>
  <si>
    <t>DEVENGADO</t>
  </si>
  <si>
    <t>HABITANTES</t>
  </si>
  <si>
    <t>61406 02 15.- ESTUDIOS Y PROYECTOS</t>
  </si>
  <si>
    <t>ESTUDIOS Y PROYECTOS</t>
  </si>
  <si>
    <t>SUBTOTAL 61406 02 15</t>
  </si>
  <si>
    <t>02 CP</t>
  </si>
  <si>
    <t>ESTUDIO</t>
  </si>
  <si>
    <t>MUNICIPAL-FMD</t>
  </si>
  <si>
    <t>06 CP FISM</t>
  </si>
  <si>
    <t xml:space="preserve">INTRODUCCIÓN DE RED DE ALCANTARILLADO EN COL. PLAYA DE CORTES (II ETAPA) </t>
  </si>
  <si>
    <t>01 CP FISM</t>
  </si>
  <si>
    <t>04 CP FISM</t>
  </si>
  <si>
    <t>CONSTRUCCIÓN DE RED DE AGUA POTABLE Y ALCANTARILLADO EN SECTOR PETROLERA Y SECTOR EL CIELO COL. BUROCRATA</t>
  </si>
  <si>
    <t>CONSTRUCCIÓN DE RED DE AGUA POTABLE  EN CALLE SIN NOMBRE ENTRE FELIPE DE JESÚS R. ISAURI COL. POPULAR; CONSTRUCCIÓN DE RED DE AGUA POTABLE EN CALLEJÓN SIN NOMBRE ENTRE AVENIDA II Y CALLE 10-A COL. YUCATÁN</t>
  </si>
  <si>
    <t>61408 02 25 11.- INFRAESTRUCTURA Y EQUIPAMIENTO</t>
  </si>
  <si>
    <t>SUBTOTAL 61408 02 25 11</t>
  </si>
  <si>
    <t>61409 02 25 11.- INFRAESTRUCTURA Y EQUIPAMIENTO</t>
  </si>
  <si>
    <t>SUBTOTAL 61409 02 25 11</t>
  </si>
  <si>
    <t>FEDERAL-FISMDF</t>
  </si>
  <si>
    <t>Cont. Adj. Dir.</t>
  </si>
  <si>
    <t>ML</t>
  </si>
  <si>
    <t>03 CP FMD</t>
  </si>
  <si>
    <t>TRABAJOS DE REHABILITACIÓN DE RED DE DRENAJE EN INTERIOR DE MERCADO MUNICIPAL</t>
  </si>
  <si>
    <t>01 CP FMD</t>
  </si>
  <si>
    <t>RIEGO CON EMULSIÓN ASFÁLTICA Y SEÑALAMIENTO VIAL DE APLICACIÓN DE PINTURA EN LA AVENIDA SERDÁN EN GUAYMAS, SONORA</t>
  </si>
  <si>
    <t>REHABILITACIÓN DE COLECTOR DE 48" DE DIAMETRO EN BLVD. PEDRO G. MORENO ENTRE CALLE 2 Y BLVD. BENITO JUÁREZ, COL. SAN VICENTE</t>
  </si>
  <si>
    <t>CONSTRUCCIÓN DE RED DE ALCANTARILLADO EN BLVD. FELIX SERNA</t>
  </si>
  <si>
    <t>CONSTRUCCIÓN DE RED DE AGUA POTABLE EN COL. LOMA BONITA; CONSTRUCCIÓN DE RED DE AGUA POTABLE Y ALCANTARILLADO SANITARIO EN CALLE 7  ENTRE AVENIDA VII Y VIII COL. CENTRO, CONSTRUCCIÓN DE RED DE AGUA POTABLE Y ALCANTARILLADO SANITARIO EN CALLE 4 AVE. III COL. EL RASTRO</t>
  </si>
  <si>
    <t>61422 02 25 11.- PAVIMENTACIÓN DE CALLES Y AVENIDAS</t>
  </si>
  <si>
    <t>CONSTRUCCIÓN DE PAVIMENTO CON CONCRETO HIDRÁULICO EN AVE. III ENTRE CALLE 15 Y CALLE 16  COL. CANTERA; CONSTRUCCIÓN DE PAVIMENTO CON CONCRETO HIDRÁULICO EN CALLEJÓN SIN NOMBRE SECTOR RINCON DEL BURRO</t>
  </si>
  <si>
    <t>CONSTRUCCIÓN DE ALCANTARILLADO SANITARIO EN AVENIDA 1ERA Y PROLONGACIÓN PEDRO G. MORENO COL. SAN VICENTE</t>
  </si>
  <si>
    <t>CONSTRUCCIÓN DE PAVIMENTO CON CONCRETO HIDRÁULICO EN AVENIDA XIII SECTOR CALICHE</t>
  </si>
  <si>
    <t>61203 02 25 30.- REMODELACIÓN Y REHABILITACIÓN</t>
  </si>
  <si>
    <t>C-00162/0064</t>
  </si>
  <si>
    <t>CENTRO COMUNITARIO "LA ANTORCHA REVOLUCIONARIA"</t>
  </si>
  <si>
    <t>61205 02 25 11.- EQUIPAMIENTO</t>
  </si>
  <si>
    <t>13 CP FISMDF</t>
  </si>
  <si>
    <t>CONSTRUCCIÓN DE TECHADO EN ESC. PRIM.  DE EJIDO EL CHORIZO</t>
  </si>
  <si>
    <t>CONSTRUCCIÓN DE LÍNEA DE CONDUCCIÓN DE 6" DIAM EN COL. RANCHITOS EN CALLE TERCERA ENTRE AVENIDA 3 Y F</t>
  </si>
  <si>
    <t>CONSTRUCCIÓN DE TANQUE ELEVADO EN VICAM PUEBLO</t>
  </si>
  <si>
    <t>CONSTRUCCIÓN DE PAVIMENTO CON CONCRETO HIDRÁULICO E INFRAESTRUCTURA HIDRÁULICA Y SANITARIA EN CALLE 23 ENTRE AVENIDA XVII Y XVIII COL. CENTRO; CONSTRUCCIÓN DE PAVIMENTO CON CONCRETO HIDRÁULICO E INFRAESTRUCTURA HIDRÁULICA Y SANITARIA EN CALLE 22 ENTRE AVENIDA XVII HASTA TOPAR CON PROPIEDAD EN COL. CENTRO;  CONSTRUCCIÓN DE PAVIMENTO CON CONCRETO HIDRÁULICO E INFRAESTRUCTURA HIDRÁULICA Y SANITARIA EN AVENIDA XVIII ENTRE CALLE 22 Y CALLEJON SIN NOMBRE EN COL. CENTRO</t>
  </si>
  <si>
    <t>61422 02 25 30.- PAVIMENTACION DE CALLES Y AVENIDAS</t>
  </si>
  <si>
    <t>C-00162/0056, C-00162/0057, C-00162/0059, C-00162/0060, C-00162/0061, C-00162/0062.-</t>
  </si>
  <si>
    <t>RECARPETEO DE FRACCIONAMIENTO CARLOS ROMERO DESCHAMPS; RECARPETEO DE FRACCIONAMIENTO LAS PRADERAS; REPAVIMENTACIÓN CON CARPETA ASFÁLTICA DE 5 CMS. DE ESPESOR EN BLVD. SAN GERMAN ENTRE MAR CARIBE Y GLORIETA; RECARPETEO DE FRACCIONAMIENTO VALLE BONITO; RECARPETEO DE FRACCIONAMIENTO VILLAS DEL PUERTO Y RECARPETEO DE FRACCIONAMIENTO VISTA DORADA, EN SECTOR GUAYMAS NORTE</t>
  </si>
  <si>
    <t>C-00162/0063 Y C-00162/0058</t>
  </si>
  <si>
    <t>REHABILITACIÓN DE PAVIMENTO ASFÁLTICO EN FRACC. VILLAS DE MIRAMAR Y REPAVIMENTACIÓN CON CARPETA ASFÁLTICA DE BLVD. LOMAS DE CORTES DESDE  BLVD. LUIS ENCINAS HASTA ENTRADA DE TEC DE MONTERREY, COLONIA MIRAMAR</t>
  </si>
  <si>
    <t>61203 02 15.-  REMODELACIÓN Y REHABILITACIÓN</t>
  </si>
  <si>
    <t>SUBTOTAL 61203 02 15</t>
  </si>
  <si>
    <t>SUBTOTAL 61203 02 25 30</t>
  </si>
  <si>
    <t>SUBTOTAL 61204 02 15</t>
  </si>
  <si>
    <t>SUBTOTAL 61205 02 25 11</t>
  </si>
  <si>
    <t>07 CP FISM</t>
  </si>
  <si>
    <t>02 CP FISM</t>
  </si>
  <si>
    <t>08 CP FISM</t>
  </si>
  <si>
    <t>03 CP FISM</t>
  </si>
  <si>
    <t>14 CP FISM</t>
  </si>
  <si>
    <t>15 CP FISM</t>
  </si>
  <si>
    <t>SUBTOTAL 61422 02 25 11</t>
  </si>
  <si>
    <t>05 CP FISM</t>
  </si>
  <si>
    <t>09 CP FISM</t>
  </si>
  <si>
    <t>10 CP FISM</t>
  </si>
  <si>
    <t>SUBTOTAL 61422 02 25 30</t>
  </si>
  <si>
    <t>Cont. Lic. Pub. Nac.</t>
  </si>
  <si>
    <t>Cont. Lic. Simp.</t>
  </si>
  <si>
    <t>FEDERAL-RAMO 23</t>
  </si>
  <si>
    <t>EDIFICIO</t>
  </si>
  <si>
    <t>M2</t>
  </si>
  <si>
    <t>TANQUE</t>
  </si>
  <si>
    <t>61404 02 15.- CONSERVACIÓN Y MANTTO</t>
  </si>
  <si>
    <t>61102 02 25 11.- CONSTRUCCIÓN Y AMPLIACIÓN</t>
  </si>
  <si>
    <t>16 CP FISMDF</t>
  </si>
  <si>
    <t>CONSTRUCCIÓN DE 4 CUARTOS DIGNOS EN LA COL. HUMBERTO GUTIERREZ, 2 CUARTOS EN LA COL. 23 DE MARZO Y 2 CUARTOS EN LA COL. 18 DE NOVIEMBRE</t>
  </si>
  <si>
    <t>11 Y 12 CP FISMDF</t>
  </si>
  <si>
    <t>CONSTRUCCIÓN DE ESTRUCTURA PARA INSTALACIÓN DE TANQUE ELEVADO  EN VICAM SWITCH Y REHABILITACIÓN DE RED DE ALCANTARILLADO Y REHABILITACIÓN DE POZOS DE VISITA EN POTAM</t>
  </si>
  <si>
    <t>C-00159/0166</t>
  </si>
  <si>
    <t>CONSTRUCCIÓN DE CANCHA POLIDEPORTIVA EN CALLE VÁZQUEZ CORONADO Y T.B. SAHAGÚN EN COL. MISIÓN DEL SOL</t>
  </si>
  <si>
    <t xml:space="preserve">61418 02 25 24.-CONSTRUCCIÓN Y REHABILITACIÓN </t>
  </si>
  <si>
    <t>22 CP FISMDF</t>
  </si>
  <si>
    <t>CONSTRUCCIÓN DE 15 CUARTOS EN: LAS GUASIMAS, GOLONDRINAS, SAN VICENTE, FÁTIMA, HUMBERTO GUTIERREZ  Y 1 TECHO DIGNO EN COL. SAN VICENTE</t>
  </si>
  <si>
    <t>21 CP FISMDF</t>
  </si>
  <si>
    <t>CONSTRUCCIÓN DE RED DE DRENAJE EN CALLE SIN NOMBRE II ETAPA EN LA COL. POPULAR Y CONSTRUCCIÓN DE REBOMBEO DE AGUAS NEGRAS EN COL. RASTRO PLAYA</t>
  </si>
  <si>
    <t>17 CP FISMDF</t>
  </si>
  <si>
    <t>18 CP FISMDF</t>
  </si>
  <si>
    <t>20 CP FISMDF</t>
  </si>
  <si>
    <t>CONSTRUCCIÓN DE TUBERÍA HIDRÁULICA PARA EMISOR A PRESIÓN EN AVENIDA III DE CALLE 16 A BLVD. PEDRO G. MORENO COL. YUCATÁN</t>
  </si>
  <si>
    <t>CONSTRUCCIÓN DE RED HIDRÁULICA Y SANITARIA SECTOR ROCA FUERTE A ESPALDAS DE COMANDANCIA MUNICIPAL</t>
  </si>
  <si>
    <t>CONSTRUCCIÓN DE ESTRUCTURA DE SOPORTE PARA TANQUE ELEVADO, MONTAJE DE TANQUE EXISTENTE Y FONTANERÍA EN EJIDO NICOLÁS BRAVO</t>
  </si>
  <si>
    <t>61414 02 25 24.- MEJORAMIENTO DE IMAGEN URBANA</t>
  </si>
  <si>
    <t>C-00159/0165</t>
  </si>
  <si>
    <t>REHABILITACIÓN DE PLAZA 13 DE JULIO EN COL. CENTRO</t>
  </si>
  <si>
    <t>C-00159/0168</t>
  </si>
  <si>
    <t>CONSTRUCCIÓN DE SKATEPARK EN SAN GERMÁN (II ETAPA)</t>
  </si>
  <si>
    <t>19 CP FISMDF</t>
  </si>
  <si>
    <t>CONSTRUCCIÓN DE CABEZALES DE CONCRETO PARA LLAMADA Y SALIDA PLUVIAL DESDE GUARIDA DEL TIGRE A SECTOR CALLEJÓN DEL BURRO COL. CENTRO Y CONSTRUCCIÓN DE PAVIMENTO DE CONCRETO HIDRÁULICO EN CALLE PRIVADA BAHÍA Y CALLE PRIVADA PESCADOR EN COL. RASTRO PLAYA</t>
  </si>
  <si>
    <t>SUBTOTAL 61102 02 25 11</t>
  </si>
  <si>
    <t>SUBTOTAL 61414 02 25 24</t>
  </si>
  <si>
    <t>SUBTOTAL 61418 02 25 24</t>
  </si>
  <si>
    <t>C-00159/0167</t>
  </si>
  <si>
    <t>C-00159/0169</t>
  </si>
  <si>
    <t>CONSTRUCCIÓN DE CANCHA POLIDEPORTIVA EN COL. PLAYA DE CORTES</t>
  </si>
  <si>
    <t>CONSTRUCCIÓN DE OBRAS COMPLEMENTARIAS EN CANCHA POLIDEPORTIVA EN FRACC. MARSELLAS, GUAYMAS</t>
  </si>
  <si>
    <t>FEDERAL-PDR</t>
  </si>
  <si>
    <t>CUARTOS</t>
  </si>
  <si>
    <t>PLAZA</t>
  </si>
  <si>
    <t>CANCHA</t>
  </si>
  <si>
    <t>SUBTOTAL 61422 02 15</t>
  </si>
  <si>
    <t>MODIFICADO</t>
  </si>
  <si>
    <t>61101 02 15.- REMODELACIÓN Y MEJORAMIENTO</t>
  </si>
  <si>
    <t>REMODELACION Y MEJORAMIENTO (APORTACIÓN HABITAT)</t>
  </si>
  <si>
    <t>VARIAS</t>
  </si>
  <si>
    <t>OBRAS</t>
  </si>
  <si>
    <t>CONT. LIC. PUB.</t>
  </si>
  <si>
    <t>SUBTOTAL 61101 02 15</t>
  </si>
  <si>
    <t>CONSTRUCCIÓN Y AMPLIACIÓN (CONSTRUCCION DE CUARTOS DORMITORIOS Y CUARTOS PARA BAÑOS, INSTALACIONES HIDROSANITARIAS EN DIVERSAS COLONIAS DEL CASCO URBANO)</t>
  </si>
  <si>
    <t>61105 02 25 11.- TECHO DIGNO</t>
  </si>
  <si>
    <t>TECHO DIGNO (CONSTRUCCION DE TECHO FIRME EN VARIAS COLONIAS DE LA CIUDAD DE GUAYMAS, SONORA)</t>
  </si>
  <si>
    <t>SUBTOTAL 61105 02 25 11</t>
  </si>
  <si>
    <t>REMODELACIÓN Y REHABILITACIÓN ($300,000.00)</t>
  </si>
  <si>
    <t>REHABILITACION, REMODELACION Y MEJORAMIENTO DE ESPACIOS DEPORTIVOS EN EL MUNICIPIO DE GUAYMAS</t>
  </si>
  <si>
    <t>CONT. ADJ. DIR.</t>
  </si>
  <si>
    <t>REHABILITACION, REMODELACION Y MEJORAMIENTO DE PLAZAS, PARQUES Y JARDINES EN EL AREA URBANA Y RURAL</t>
  </si>
  <si>
    <t>REHABILITACION Y MEJORAMIENTO DE EDIFICIOS PUBLICOS MUNICIPALES</t>
  </si>
  <si>
    <t>FORTALECIMIENTO FINANCIERO</t>
  </si>
  <si>
    <t>OBRA</t>
  </si>
  <si>
    <t xml:space="preserve">EQUIPAMIENTO (ADQUISICIÓN DE VARIOS EQUIPOS TOPOGRÁFICOS Y DE SERVICIOS) </t>
  </si>
  <si>
    <t>ACCIONES</t>
  </si>
  <si>
    <t>61206 02 25 29.- FONDEN</t>
  </si>
  <si>
    <t>FONDEN</t>
  </si>
  <si>
    <t>FEDERAL-FONDEN</t>
  </si>
  <si>
    <t>SUBTOTAL 61206 02 25 29</t>
  </si>
  <si>
    <t>61207 02 25 11.- ESTUDIOS Y PROYECTOS</t>
  </si>
  <si>
    <t>SUBTOTAL 61207 02 25 11</t>
  </si>
  <si>
    <t>CONSERVACION Y MANTTO</t>
  </si>
  <si>
    <t>CONSERVACIÓN Y MANTENIMIENTO ($399,994.00)</t>
  </si>
  <si>
    <t>REHABILITACION, MANTENIMIENTO Y CONSERVACION DE INFRAESTRUCTURA BASICA Y PLUVIAL EN COLONIAS POPULARES Y LOCALIDADES</t>
  </si>
  <si>
    <t>PROGRAMA INTEGRAL SECTORIZADO DE MANTENIMIENTO URBANO EN GUAYMAS</t>
  </si>
  <si>
    <t>61406 02 11.- ESTUDIOS Y PROYECTOS</t>
  </si>
  <si>
    <t>EYP 1</t>
  </si>
  <si>
    <t>INTRODUCCION DE RED SANITARIA EN CALLE LAS TORRES, COLINAS DE FATIMA</t>
  </si>
  <si>
    <t>INTRODUCCION DE RED SANITARIA EN CALLEJON PARICUTIN Y SUBIDA A MICROONDAS, MONTE LOLITA</t>
  </si>
  <si>
    <t>INTRODUCCION DE RED SANITARIA EN DISTINTOS PUNTOS DENTRO DEL CASCO URBANO Y VALLE DE GUAYMAS</t>
  </si>
  <si>
    <t>CONT. LIC. PUB</t>
  </si>
  <si>
    <t>INTRODUCCION DE RED SANITARIA EN M.23 A UN COSTADO DE TANQUE CEA AVE II, COL. FATIMA</t>
  </si>
  <si>
    <t>INTRODUCCION DE RED DE AGUA POTABLE EN DISTINTOS PUNTOS DENTRO DEL CASCO URBANO DE GUAYMAS, SONORA</t>
  </si>
  <si>
    <t>INTRODUCCION DE RED DE AGUA POTABLE EN POBLADOS DEL VALLE DE GUAYMAS</t>
  </si>
  <si>
    <t>INTRODUCCION DE RED DE AGUA POTABLE EN POBLADOS Y COMUNIDADES DEL VALLE DEL YAQUI EN GUAYMAS, SONORA.</t>
  </si>
  <si>
    <t>REHABILITACION Y/O CONSTRUCCION DE TANQUES ELEVADOS EN EJIDOS DEL VALLE DE GUAYMAS</t>
  </si>
  <si>
    <t>TANQUES</t>
  </si>
  <si>
    <t>61410 02 25 11.- ELECTRIFICACIÓN URBANA</t>
  </si>
  <si>
    <t xml:space="preserve">ELECTRIFICACIÓN URBANA (CONSTRUCCION DE OBRAS DE ELECTRIFICACION DENTRO DEL CASCO URBANO Y VALLE DE GUAYMAS Y ELECTRIFICACION DE POZOS EN INFRAESTRUCTURA MUNICIPAL (PANELES SOLARES) </t>
  </si>
  <si>
    <t xml:space="preserve">VARIAS </t>
  </si>
  <si>
    <t>SUBTOTAL 61410 02 25 11</t>
  </si>
  <si>
    <t>61411 02 25 11.- ELECTRIFICACIÓN RURAL</t>
  </si>
  <si>
    <t>ELECTRIFICACIÓN RURAL (ELECTRIFICACION DE POZOS EN DISTINTOS PUNTOS DEL VALLE DE GUAYMAS)</t>
  </si>
  <si>
    <t>SUBTOTAL 61411 02 25 11</t>
  </si>
  <si>
    <t>61413 02 15.- APAZU</t>
  </si>
  <si>
    <t>APAZU</t>
  </si>
  <si>
    <t>SUBTOTAL 61413 02 15</t>
  </si>
  <si>
    <t>61413 02 25 17.- APAZU</t>
  </si>
  <si>
    <t>FEDERAL</t>
  </si>
  <si>
    <t>SUBTOTAL 61413 02 25 17</t>
  </si>
  <si>
    <t>61413 02 25 18.- APAZU</t>
  </si>
  <si>
    <t>SUBTOTAL 61413 02 25 18</t>
  </si>
  <si>
    <t xml:space="preserve"> 61414 02 15.- MEJORAMIENTO DE IMAGEN URBANA</t>
  </si>
  <si>
    <t>MEJORAMIENTO DE IMAGEN URBANA (PROGRAMA DE INTRODUCCION Y AMPLIACION DE SERVICIOS BASICOS DE INFRAESTRUCTURA EN LOCALIDADES RURALES)</t>
  </si>
  <si>
    <t>SUBTOTAL 61414 02 15</t>
  </si>
  <si>
    <t xml:space="preserve"> 61415 02 15.- INFRAESTRUCTURA BÁSICA Y EQUIPAMIENTO</t>
  </si>
  <si>
    <t xml:space="preserve"> INFRAESTRUCTURA BÁSICA Y EQUIPAMIENTO (REHABILITACION Y MEJORAMIENTO DE INFRAESTRUCTURA EDUCATIVA EN GENERAL EN EL AREA URBANA Y RURAL.</t>
  </si>
  <si>
    <t>SUBTOTAL 61415 02 15</t>
  </si>
  <si>
    <t>61415 02 25 11.- INFRAESTRUCTURA BÁSICA Y EQUIPAMIENTO</t>
  </si>
  <si>
    <t xml:space="preserve"> INFRAESTRUCTURA BÁSICA Y EQUIPAMIENTO (PROGRAMA HABITAT)</t>
  </si>
  <si>
    <t>SUBTOTAL 61415 02 25 11</t>
  </si>
  <si>
    <t>61418 02 15.- CONSTRUCCIÓN Y REHABILITACIÓN</t>
  </si>
  <si>
    <t>CONSTRUCCIÓN Y REHABILITACIÓN (REHABILITACION Y MEJORAMIENTO DE EDIFICIOS PUBLICOS EN GENERAL)</t>
  </si>
  <si>
    <t>SUBTOTAL 61418 02 15</t>
  </si>
  <si>
    <t>61421 02 15.- EQUIPAMIENTO URBANO</t>
  </si>
  <si>
    <t>EQUIPAMIENTO URBANO (PROGRAMA DE RESCATE DE ESPACIOS PÚBLICOS)</t>
  </si>
  <si>
    <t>CONT.LIC. POR INV.</t>
  </si>
  <si>
    <t>SUBTOTAL 61421 02 15</t>
  </si>
  <si>
    <t>61421 02 25 16.-  EQUIPAMIENTO URBANO</t>
  </si>
  <si>
    <t>SUBTOTAL 61421 02 25 16</t>
  </si>
  <si>
    <t>61422 02 15.- PAVIMENTACIÓN DE CALLES Y AVENIDAS</t>
  </si>
  <si>
    <t>PAVIMENTACION CON CONCRETO HIDRAULICO EN AVENIDA SEGUNDA ENTRE CALLES 1 Y 3, EL RASTRO, GUAYMAS, SONORA.</t>
  </si>
  <si>
    <t>CONSTRUCCION DE ANDADORES DE CONCRETO DE 3 MTS X 50 MTS, (ANCHO VARIABLE) EN CALLE HERMANOS TALAMANTES Y AVENIDA TERCERA, RASTRO, GUAYMAS, SONORA</t>
  </si>
  <si>
    <t>PAVIMENTACION CON CONCRETO HIDRAULICO DE AVENIDA OO ENTRE PROLONGACION CALLE 10 Y CALLE 10A, COLONIA YUCATAN, GUAYMAS, SONORA.</t>
  </si>
  <si>
    <t>PAVIMENTACION CON CONCRETO HIDRAULICO DE AVENIDA OO ENTRE PROLONGACION CALLE 11A Y 13, COLONIA YUCATAN, GUAYMAS, SONORA.</t>
  </si>
  <si>
    <t>PAVIMENTACION CON CONCRETO HIDRAULICO DE CALLEJON SIN NOMBRE EN SECTOR LA HERRADURA, COL. YUCATAN, GUAYMAS, SONORA.</t>
  </si>
  <si>
    <t xml:space="preserve"> 61422 02 25 15.- PAVIMENTACIÓN DE CALLES Y AVENIDAS</t>
  </si>
  <si>
    <t>PAVIMENTACIÓN DE CALLES Y AVENIDAS (PROGRAMA HABITAT)</t>
  </si>
  <si>
    <t>FEDERAL-HABITAT</t>
  </si>
  <si>
    <t>SUBTOTAL 61422 02 25 15</t>
  </si>
  <si>
    <t>PAVIMENTACIÓN DE CALLES Y AVENIDAS (PROYECTOS DE DESARROLLO REGIONAL)</t>
  </si>
  <si>
    <t>CONT.LIC. PUB.</t>
  </si>
  <si>
    <t>SUBTOTAL 61422 02 25 24</t>
  </si>
  <si>
    <t>61422 02 25 27.- PAVIMENTACIÓN DE CALLES Y AVENIDAS</t>
  </si>
  <si>
    <t>PAVIMENTACIÓN DE CALLES Y AVENIDAS (REMANENTES 2016)</t>
  </si>
  <si>
    <t>SUBTOTAL 61422 02 25 27</t>
  </si>
  <si>
    <t>PAVIMENTACION DE CALLES Y AVENIDAS</t>
  </si>
  <si>
    <t>61425 02 15.- SUPERVISIÓN Y CONTROL DE CALIDAD</t>
  </si>
  <si>
    <t>SUPERVISIÓN Y CONTROL DE CALIDAD</t>
  </si>
  <si>
    <t>SUBTOTAL 61425 02 15</t>
  </si>
  <si>
    <t>61607 02 25 23.- OBRAS PLUVIALES</t>
  </si>
  <si>
    <t>OBRAS PLUVIALES</t>
  </si>
  <si>
    <t>62422 02 25 11.- ALUMBRADO PÚBLICO</t>
  </si>
  <si>
    <t>ALUMBRADO PÚBLICO (CONSTRUCCION DE OBRAS DE ALUMBRADO PUBLICO DENTRO DEL CASCO URBANO Y VALLE DE GUAYMAS)</t>
  </si>
  <si>
    <t>23 CP FISMDF</t>
  </si>
  <si>
    <t>AMPLIACIÓN DE RED DE DRENAJE EN COLONIA LOMA LINDA</t>
  </si>
  <si>
    <t>61203 02 11.-  REMODELACIÓN Y REHABILITACIÓN</t>
  </si>
  <si>
    <t>SUBTOTAL 61203 02 11</t>
  </si>
  <si>
    <t>61422 02 25 24.- PAVIMENTACIÓN DE CALLES Y AVENIDAS.- PAVIMENTACIÓN DE CALLES Y AVENIDAS</t>
  </si>
  <si>
    <t>SUBTOTAL 62422 02 25 11</t>
  </si>
  <si>
    <t>Declaramos bajo protesta de decir verdad que los estados financieros y sus notas son razonablemente correctos y son propiedad del emisor.</t>
  </si>
  <si>
    <t>FEDERAL-RAMO 23 FORTALECIMIENTO FINANCIERO</t>
  </si>
  <si>
    <t xml:space="preserve">       </t>
  </si>
  <si>
    <t>CUENTA PUBLICA 2018</t>
  </si>
  <si>
    <t>C.P. 12</t>
  </si>
  <si>
    <t>DEPENDENCIA: DIRECCION DE OBRAS PUBLICAS</t>
  </si>
  <si>
    <t>MUNICIPIO DE: GUAYMAS, SONORA.</t>
  </si>
  <si>
    <t>DEL 1° DE ENERO AL 31 DE DICIEMBRE DE 2018</t>
  </si>
  <si>
    <t>POR DEVENGAR</t>
  </si>
  <si>
    <t xml:space="preserve">% DE AVANCE </t>
  </si>
  <si>
    <t>CLAVE Y NOMBRE DE LA PARTIDA: 61101 REMODELACION Y MEJORAMIENTO</t>
  </si>
  <si>
    <t>DEPENDENCIA: DIRECCION DE OBRAS PUBLICAS.</t>
  </si>
  <si>
    <t>611 EDIFICACION HABITACIONAL</t>
  </si>
  <si>
    <t>CLAVE Y NOMBRE DE LA PARTIDA: 61102 CONSTRUCCION Y AMPLIACION</t>
  </si>
  <si>
    <t>CLAVE Y NOMBRE DE LA PARTIDA: 61201 CONSTRUCCION</t>
  </si>
  <si>
    <t>612 EDIFICACION NO HABITACIONAL</t>
  </si>
  <si>
    <t>612 EDIFCACION NO HABITACIONAL</t>
  </si>
  <si>
    <t>61205 EQUIPAMIENTO</t>
  </si>
  <si>
    <t>CLAVE Y NOMBRE DE LA PARTIDA: 61105 TECHO DIGNO</t>
  </si>
  <si>
    <t>CLAVE Y NOMBRE DE LA PARTIDA: 61203 REMODELACION Y REHABILITACION</t>
  </si>
  <si>
    <t>CLAVE Y NOMBRE DE LA PARTIDA: 61205 EQUIPAMIENTO</t>
  </si>
  <si>
    <t>CLAVE Y NOMBRE DE LA PARTIDA: 61206 FONDEN</t>
  </si>
  <si>
    <t>CLAVE Y NOMBRE DE LA PARTIDA: 61404 CONSERVACION Y MANTENIMIENTO</t>
  </si>
  <si>
    <t>614 DIVISION DE TERRENOS Y CONSTRUCCION DE OBRAS DE URBANIZACION</t>
  </si>
  <si>
    <t>CLAVE Y NOMBRE DE LA PARTIDA: 61406 ESTUDIOS Y PROYECTOS</t>
  </si>
  <si>
    <t>CLAVE Y NOMBRE DE LA PARTIDA: 61408 INFRAESTRUCTURA Y EQUIPAMIENTO</t>
  </si>
  <si>
    <t>CLAVE Y NOMBRE DE LA PARTIDA: 61409 INFRAESTRUCTURA Y EQUIPAMIENTO</t>
  </si>
  <si>
    <t>CLAVE Y NOMBRE DE LA PARTIDA: 61410 ELECTRIFICACION URBANA</t>
  </si>
  <si>
    <t>CLAVE Y NOMBRE DE LA PARTIDA: 61411 ELECTRIFICACION RURAL</t>
  </si>
  <si>
    <t>CLAVE Y NOMBRE DE LA PARTIDA: 61413 APAZU (AGUA POTABLE, ALCANTARILLADO)</t>
  </si>
  <si>
    <t>CLAVE Y NOMBRE DE LA PARTIDA: 61414 MEJORAMIENTO DE IMAGEN URBANA</t>
  </si>
  <si>
    <t>CLAVE Y NOMBRE DE LA PARTIDA: 61415 INFRAESTRUCTURA BASICA Y EQUIPAMIENTO</t>
  </si>
  <si>
    <t>CLAVE Y NOMBRE DE LA PARTIDA: 61418 CONSTRUCCION Y REHABILITACION</t>
  </si>
  <si>
    <t>CLAVE Y NOMBRE DE LA PARTIDA: 61421 EQUIPAMIENTO URBANO</t>
  </si>
  <si>
    <t>CLAVE Y NOMBRE DE LA PARTIDA: 61422 PAVIMENTACION DE CALLES Y AVENIDAS</t>
  </si>
  <si>
    <t>CLAVE Y NOMBRE DE LA PARTIDA: 61425 SUPERVISION Y CONTROL DE CALIDAD</t>
  </si>
  <si>
    <t>CLAVE Y NOMBRE DE LA PARTIDA: 61607 OBRAS FLUVIALES</t>
  </si>
  <si>
    <t>616 OTRAS CONSTRUCCIONES DE INGENIERIA U OBRA PESADA</t>
  </si>
  <si>
    <t>CLAVE Y NOMBRE DE LA PARTIDA: 62422 ALUMBRADO PUBLICO</t>
  </si>
  <si>
    <t>624 DIVISION DE TERRENOS Y CONSTRUCCION DE OBRAS DE URBANIZACION</t>
  </si>
  <si>
    <t xml:space="preserve">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</si>
</sst>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(&quot;N$&quot;* #,##0.00_);_(&quot;N$&quot;* \(#,##0.00\);_(&quot;N$&quot;* &quot;-&quot;??_);_(@_)"/>
    <numFmt numFmtId="165" formatCode="#,##0.00_ ;\-#,##0.00\ "/>
    <numFmt numFmtId="166" formatCode="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2"/>
      <name val="Arial Narrow"/>
      <family val="2"/>
    </font>
    <font>
      <b/>
      <sz val="9"/>
      <name val="Arial Narrow"/>
      <family val="2"/>
    </font>
    <font>
      <sz val="10"/>
      <name val="Arial"/>
      <family val="2"/>
    </font>
    <font>
      <b/>
      <sz val="14"/>
      <name val="Arial Narrow"/>
      <family val="2"/>
    </font>
    <font>
      <b/>
      <sz val="14"/>
      <color indexed="8"/>
      <name val="Arial Narrow"/>
      <family val="2"/>
    </font>
    <font>
      <b/>
      <sz val="11"/>
      <color indexed="8"/>
      <name val="Arial Narrow"/>
      <family val="2"/>
    </font>
    <font>
      <b/>
      <sz val="9"/>
      <color indexed="8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sz val="11"/>
      <color indexed="8"/>
      <name val="Arial Narrow"/>
      <family val="2"/>
    </font>
    <font>
      <sz val="9"/>
      <color indexed="8"/>
      <name val="Arial Narrow"/>
      <family val="2"/>
    </font>
    <font>
      <sz val="8"/>
      <color indexed="8"/>
      <name val="Arial Narrow"/>
      <family val="2"/>
    </font>
    <font>
      <b/>
      <i/>
      <sz val="9"/>
      <name val="Arial Narrow"/>
      <family val="2"/>
    </font>
    <font>
      <b/>
      <sz val="12"/>
      <color indexed="8"/>
      <name val="Arial Narrow"/>
      <family val="2"/>
    </font>
    <font>
      <b/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b/>
      <sz val="11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sz val="11"/>
      <color rgb="FFFF0000"/>
      <name val="Arial Narrow"/>
      <family val="2"/>
    </font>
    <font>
      <sz val="11"/>
      <name val="Arial Narrow"/>
      <family val="2"/>
    </font>
    <font>
      <b/>
      <sz val="15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44" fontId="3" fillId="0" borderId="0" applyFont="0" applyFill="0" applyBorder="0" applyAlignment="0" applyProtection="0"/>
  </cellStyleXfs>
  <cellXfs count="129">
    <xf numFmtId="0" fontId="0" fillId="0" borderId="0" xfId="0"/>
    <xf numFmtId="0" fontId="4" fillId="0" borderId="0" xfId="5" applyFont="1"/>
    <xf numFmtId="0" fontId="5" fillId="0" borderId="0" xfId="5" applyFont="1" applyAlignment="1">
      <alignment horizontal="center"/>
    </xf>
    <xf numFmtId="0" fontId="8" fillId="0" borderId="0" xfId="5" applyFont="1" applyAlignment="1">
      <alignment vertical="top" wrapText="1"/>
    </xf>
    <xf numFmtId="0" fontId="8" fillId="0" borderId="15" xfId="5" applyFont="1" applyBorder="1" applyAlignment="1">
      <alignment vertical="top" wrapText="1"/>
    </xf>
    <xf numFmtId="165" fontId="16" fillId="0" borderId="3" xfId="5" applyNumberFormat="1" applyFont="1" applyFill="1" applyBorder="1" applyAlignment="1">
      <alignment horizontal="center" vertical="top"/>
    </xf>
    <xf numFmtId="10" fontId="17" fillId="0" borderId="3" xfId="5" applyNumberFormat="1" applyFont="1" applyFill="1" applyBorder="1" applyAlignment="1">
      <alignment horizontal="center" vertical="top"/>
    </xf>
    <xf numFmtId="10" fontId="17" fillId="0" borderId="3" xfId="5" applyNumberFormat="1" applyFont="1" applyBorder="1" applyAlignment="1">
      <alignment horizontal="center" vertical="top"/>
    </xf>
    <xf numFmtId="165" fontId="6" fillId="0" borderId="3" xfId="5" applyNumberFormat="1" applyFont="1" applyBorder="1" applyAlignment="1">
      <alignment horizontal="center" vertical="top"/>
    </xf>
    <xf numFmtId="9" fontId="18" fillId="0" borderId="3" xfId="6" applyFont="1" applyBorder="1" applyAlignment="1">
      <alignment horizontal="center" vertical="top"/>
    </xf>
    <xf numFmtId="10" fontId="13" fillId="0" borderId="3" xfId="5" applyNumberFormat="1" applyFont="1" applyFill="1" applyBorder="1" applyAlignment="1">
      <alignment horizontal="center" vertical="top"/>
    </xf>
    <xf numFmtId="166" fontId="6" fillId="0" borderId="3" xfId="5" applyNumberFormat="1" applyFont="1" applyBorder="1" applyAlignment="1">
      <alignment horizontal="center" vertical="top"/>
    </xf>
    <xf numFmtId="4" fontId="6" fillId="0" borderId="3" xfId="5" applyNumberFormat="1" applyFont="1" applyBorder="1" applyAlignment="1">
      <alignment horizontal="justify" vertical="top"/>
    </xf>
    <xf numFmtId="165" fontId="6" fillId="0" borderId="2" xfId="5" applyNumberFormat="1" applyFont="1" applyBorder="1" applyAlignment="1">
      <alignment horizontal="center" vertical="top"/>
    </xf>
    <xf numFmtId="10" fontId="17" fillId="0" borderId="2" xfId="5" applyNumberFormat="1" applyFont="1" applyFill="1" applyBorder="1" applyAlignment="1">
      <alignment horizontal="center" vertical="top"/>
    </xf>
    <xf numFmtId="10" fontId="17" fillId="0" borderId="2" xfId="5" applyNumberFormat="1" applyFont="1" applyBorder="1" applyAlignment="1">
      <alignment horizontal="center" vertical="top"/>
    </xf>
    <xf numFmtId="4" fontId="17" fillId="0" borderId="3" xfId="5" applyNumberFormat="1" applyFont="1" applyBorder="1" applyAlignment="1">
      <alignment horizontal="center" vertical="top"/>
    </xf>
    <xf numFmtId="165" fontId="17" fillId="0" borderId="3" xfId="5" applyNumberFormat="1" applyFont="1" applyBorder="1" applyAlignment="1">
      <alignment horizontal="center" vertical="top"/>
    </xf>
    <xf numFmtId="9" fontId="18" fillId="0" borderId="2" xfId="6" applyFont="1" applyBorder="1" applyAlignment="1">
      <alignment horizontal="center" vertical="top"/>
    </xf>
    <xf numFmtId="10" fontId="17" fillId="0" borderId="0" xfId="5" applyNumberFormat="1" applyFont="1" applyBorder="1" applyAlignment="1">
      <alignment horizontal="center" vertical="top" wrapText="1"/>
    </xf>
    <xf numFmtId="0" fontId="17" fillId="0" borderId="0" xfId="5" quotePrefix="1" applyNumberFormat="1" applyFont="1" applyBorder="1" applyAlignment="1">
      <alignment horizontal="center" vertical="top" wrapText="1"/>
    </xf>
    <xf numFmtId="0" fontId="17" fillId="0" borderId="0" xfId="5" applyNumberFormat="1" applyFont="1" applyBorder="1" applyAlignment="1">
      <alignment horizontal="center" vertical="top" wrapText="1"/>
    </xf>
    <xf numFmtId="4" fontId="17" fillId="0" borderId="0" xfId="5" applyNumberFormat="1" applyFont="1" applyBorder="1" applyAlignment="1">
      <alignment horizontal="center" vertical="top" wrapText="1"/>
    </xf>
    <xf numFmtId="4" fontId="18" fillId="0" borderId="0" xfId="5" applyNumberFormat="1" applyFont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165" fontId="4" fillId="0" borderId="14" xfId="5" applyNumberFormat="1" applyFont="1" applyBorder="1" applyAlignment="1">
      <alignment horizontal="center" vertical="top"/>
    </xf>
    <xf numFmtId="165" fontId="4" fillId="0" borderId="12" xfId="5" applyNumberFormat="1" applyFont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4" fontId="6" fillId="0" borderId="3" xfId="0" applyNumberFormat="1" applyFont="1" applyFill="1" applyBorder="1" applyAlignment="1">
      <alignment horizontal="justify" vertical="top"/>
    </xf>
    <xf numFmtId="165" fontId="16" fillId="0" borderId="2" xfId="5" applyNumberFormat="1" applyFont="1" applyFill="1" applyBorder="1" applyAlignment="1">
      <alignment horizontal="center" vertical="top"/>
    </xf>
    <xf numFmtId="166" fontId="6" fillId="0" borderId="3" xfId="5" applyNumberFormat="1" applyFont="1" applyFill="1" applyBorder="1" applyAlignment="1">
      <alignment horizontal="center" vertical="top"/>
    </xf>
    <xf numFmtId="4" fontId="6" fillId="0" borderId="3" xfId="5" applyNumberFormat="1" applyFont="1" applyFill="1" applyBorder="1" applyAlignment="1">
      <alignment horizontal="justify" vertical="top"/>
    </xf>
    <xf numFmtId="4" fontId="16" fillId="0" borderId="3" xfId="5" applyNumberFormat="1" applyFont="1" applyFill="1" applyBorder="1" applyAlignment="1">
      <alignment horizontal="center" vertical="top"/>
    </xf>
    <xf numFmtId="0" fontId="13" fillId="0" borderId="0" xfId="5" applyFont="1" applyAlignment="1">
      <alignment horizontal="center" vertical="top" wrapText="1"/>
    </xf>
    <xf numFmtId="4" fontId="27" fillId="0" borderId="3" xfId="5" applyNumberFormat="1" applyFont="1" applyFill="1" applyBorder="1" applyAlignment="1">
      <alignment horizontal="center" vertical="top"/>
    </xf>
    <xf numFmtId="165" fontId="6" fillId="0" borderId="3" xfId="5" applyNumberFormat="1" applyFont="1" applyFill="1" applyBorder="1" applyAlignment="1">
      <alignment horizontal="center" vertical="top"/>
    </xf>
    <xf numFmtId="0" fontId="13" fillId="0" borderId="0" xfId="5" applyFont="1" applyAlignment="1">
      <alignment horizontal="center" vertical="top" wrapText="1"/>
    </xf>
    <xf numFmtId="0" fontId="25" fillId="0" borderId="0" xfId="5" applyFont="1" applyAlignment="1"/>
    <xf numFmtId="0" fontId="4" fillId="0" borderId="0" xfId="5" applyFont="1" applyFill="1"/>
    <xf numFmtId="0" fontId="14" fillId="0" borderId="3" xfId="5" applyFont="1" applyFill="1" applyBorder="1" applyAlignment="1">
      <alignment horizontal="center" vertical="top"/>
    </xf>
    <xf numFmtId="0" fontId="14" fillId="0" borderId="0" xfId="5" applyFont="1" applyFill="1" applyBorder="1" applyAlignment="1">
      <alignment horizontal="center" vertical="top"/>
    </xf>
    <xf numFmtId="0" fontId="14" fillId="0" borderId="14" xfId="5" applyFont="1" applyFill="1" applyBorder="1" applyAlignment="1">
      <alignment horizontal="center" vertical="top"/>
    </xf>
    <xf numFmtId="0" fontId="14" fillId="0" borderId="2" xfId="5" applyFont="1" applyFill="1" applyBorder="1" applyAlignment="1">
      <alignment horizontal="center" vertical="top"/>
    </xf>
    <xf numFmtId="0" fontId="6" fillId="0" borderId="13" xfId="5" applyFont="1" applyFill="1" applyBorder="1" applyAlignment="1">
      <alignment horizontal="center" vertical="top"/>
    </xf>
    <xf numFmtId="0" fontId="5" fillId="0" borderId="13" xfId="5" applyFont="1" applyFill="1" applyBorder="1" applyAlignment="1">
      <alignment horizontal="center" vertical="top" wrapText="1"/>
    </xf>
    <xf numFmtId="4" fontId="17" fillId="0" borderId="3" xfId="5" applyNumberFormat="1" applyFont="1" applyFill="1" applyBorder="1" applyAlignment="1">
      <alignment horizontal="center" vertical="top"/>
    </xf>
    <xf numFmtId="165" fontId="17" fillId="0" borderId="3" xfId="5" applyNumberFormat="1" applyFont="1" applyFill="1" applyBorder="1" applyAlignment="1">
      <alignment horizontal="center" vertical="top"/>
    </xf>
    <xf numFmtId="9" fontId="18" fillId="0" borderId="3" xfId="6" applyFont="1" applyFill="1" applyBorder="1" applyAlignment="1">
      <alignment horizontal="center" vertical="top"/>
    </xf>
    <xf numFmtId="165" fontId="4" fillId="0" borderId="14" xfId="5" applyNumberFormat="1" applyFont="1" applyFill="1" applyBorder="1" applyAlignment="1">
      <alignment horizontal="center" vertical="top"/>
    </xf>
    <xf numFmtId="9" fontId="18" fillId="0" borderId="3" xfId="6" applyFont="1" applyFill="1" applyBorder="1" applyAlignment="1">
      <alignment horizontal="center" vertical="top" wrapText="1"/>
    </xf>
    <xf numFmtId="165" fontId="4" fillId="0" borderId="3" xfId="5" applyNumberFormat="1" applyFont="1" applyFill="1" applyBorder="1" applyAlignment="1">
      <alignment horizontal="center" vertical="top" wrapText="1"/>
    </xf>
    <xf numFmtId="4" fontId="16" fillId="0" borderId="2" xfId="5" applyNumberFormat="1" applyFont="1" applyFill="1" applyBorder="1" applyAlignment="1">
      <alignment horizontal="center" vertical="top"/>
    </xf>
    <xf numFmtId="4" fontId="27" fillId="0" borderId="2" xfId="5" applyNumberFormat="1" applyFont="1" applyFill="1" applyBorder="1" applyAlignment="1">
      <alignment horizontal="center" vertical="top"/>
    </xf>
    <xf numFmtId="166" fontId="6" fillId="0" borderId="13" xfId="5" applyNumberFormat="1" applyFont="1" applyFill="1" applyBorder="1" applyAlignment="1">
      <alignment horizontal="justify" vertical="top"/>
    </xf>
    <xf numFmtId="4" fontId="19" fillId="0" borderId="13" xfId="5" applyNumberFormat="1" applyFont="1" applyFill="1" applyBorder="1" applyAlignment="1">
      <alignment horizontal="center" vertical="top"/>
    </xf>
    <xf numFmtId="165" fontId="20" fillId="0" borderId="13" xfId="5" applyNumberFormat="1" applyFont="1" applyFill="1" applyBorder="1" applyAlignment="1">
      <alignment horizontal="center" vertical="top"/>
    </xf>
    <xf numFmtId="165" fontId="6" fillId="0" borderId="2" xfId="5" applyNumberFormat="1" applyFont="1" applyFill="1" applyBorder="1" applyAlignment="1">
      <alignment horizontal="center" vertical="top"/>
    </xf>
    <xf numFmtId="9" fontId="18" fillId="0" borderId="2" xfId="6" applyFont="1" applyFill="1" applyBorder="1" applyAlignment="1">
      <alignment horizontal="center" vertical="top"/>
    </xf>
    <xf numFmtId="165" fontId="4" fillId="0" borderId="12" xfId="5" applyNumberFormat="1" applyFont="1" applyFill="1" applyBorder="1" applyAlignment="1">
      <alignment horizontal="center" vertical="top"/>
    </xf>
    <xf numFmtId="10" fontId="17" fillId="0" borderId="0" xfId="5" applyNumberFormat="1" applyFont="1" applyFill="1" applyBorder="1" applyAlignment="1">
      <alignment horizontal="center" vertical="top" wrapText="1"/>
    </xf>
    <xf numFmtId="0" fontId="17" fillId="0" borderId="0" xfId="5" quotePrefix="1" applyNumberFormat="1" applyFont="1" applyFill="1" applyBorder="1" applyAlignment="1">
      <alignment horizontal="center" vertical="top" wrapText="1"/>
    </xf>
    <xf numFmtId="0" fontId="17" fillId="0" borderId="0" xfId="5" applyNumberFormat="1" applyFont="1" applyFill="1" applyBorder="1" applyAlignment="1">
      <alignment horizontal="center" vertical="top" wrapText="1"/>
    </xf>
    <xf numFmtId="4" fontId="17" fillId="0" borderId="0" xfId="5" applyNumberFormat="1" applyFont="1" applyFill="1" applyBorder="1" applyAlignment="1">
      <alignment horizontal="center" vertical="top" wrapText="1"/>
    </xf>
    <xf numFmtId="4" fontId="18" fillId="0" borderId="0" xfId="5" applyNumberFormat="1" applyFont="1" applyFill="1" applyBorder="1" applyAlignment="1">
      <alignment horizontal="center" vertical="top" wrapText="1"/>
    </xf>
    <xf numFmtId="165" fontId="4" fillId="0" borderId="14" xfId="5" applyNumberFormat="1" applyFont="1" applyFill="1" applyBorder="1" applyAlignment="1">
      <alignment horizontal="center" vertical="top" wrapText="1"/>
    </xf>
    <xf numFmtId="166" fontId="6" fillId="0" borderId="2" xfId="5" applyNumberFormat="1" applyFont="1" applyFill="1" applyBorder="1" applyAlignment="1">
      <alignment horizontal="center" vertical="top"/>
    </xf>
    <xf numFmtId="4" fontId="6" fillId="0" borderId="2" xfId="5" applyNumberFormat="1" applyFont="1" applyFill="1" applyBorder="1" applyAlignment="1">
      <alignment horizontal="justify" vertical="top"/>
    </xf>
    <xf numFmtId="166" fontId="6" fillId="0" borderId="2" xfId="5" applyNumberFormat="1" applyFont="1" applyFill="1" applyBorder="1" applyAlignment="1">
      <alignment horizontal="justify" vertical="top"/>
    </xf>
    <xf numFmtId="4" fontId="19" fillId="0" borderId="2" xfId="5" applyNumberFormat="1" applyFont="1" applyFill="1" applyBorder="1" applyAlignment="1">
      <alignment horizontal="center" vertical="top"/>
    </xf>
    <xf numFmtId="165" fontId="20" fillId="0" borderId="2" xfId="5" applyNumberFormat="1" applyFont="1" applyFill="1" applyBorder="1" applyAlignment="1">
      <alignment horizontal="center" vertical="top"/>
    </xf>
    <xf numFmtId="4" fontId="17" fillId="0" borderId="2" xfId="5" applyNumberFormat="1" applyFont="1" applyFill="1" applyBorder="1" applyAlignment="1">
      <alignment horizontal="center" vertical="top"/>
    </xf>
    <xf numFmtId="165" fontId="17" fillId="0" borderId="2" xfId="5" applyNumberFormat="1" applyFont="1" applyFill="1" applyBorder="1" applyAlignment="1">
      <alignment horizontal="center" vertical="top"/>
    </xf>
    <xf numFmtId="0" fontId="6" fillId="0" borderId="3" xfId="5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justify" vertical="top" wrapText="1"/>
    </xf>
    <xf numFmtId="4" fontId="26" fillId="0" borderId="3" xfId="5" applyNumberFormat="1" applyFont="1" applyFill="1" applyBorder="1" applyAlignment="1">
      <alignment horizontal="center" vertical="top"/>
    </xf>
    <xf numFmtId="0" fontId="13" fillId="0" borderId="0" xfId="5" applyFont="1" applyAlignment="1">
      <alignment horizontal="center" vertical="top" wrapText="1"/>
    </xf>
    <xf numFmtId="0" fontId="13" fillId="0" borderId="0" xfId="5" applyFont="1" applyAlignment="1">
      <alignment horizontal="center" vertical="top" wrapText="1"/>
    </xf>
    <xf numFmtId="0" fontId="4" fillId="0" borderId="0" xfId="5" applyFont="1" applyBorder="1" applyAlignment="1">
      <alignment horizontal="center"/>
    </xf>
    <xf numFmtId="0" fontId="8" fillId="0" borderId="0" xfId="5" applyFont="1" applyBorder="1" applyAlignment="1">
      <alignment vertical="top" wrapText="1"/>
    </xf>
    <xf numFmtId="0" fontId="21" fillId="0" borderId="0" xfId="5" applyFont="1" applyAlignment="1">
      <alignment vertical="top"/>
    </xf>
    <xf numFmtId="0" fontId="10" fillId="0" borderId="0" xfId="5" applyFont="1"/>
    <xf numFmtId="4" fontId="6" fillId="0" borderId="3" xfId="5" applyNumberFormat="1" applyFont="1" applyFill="1" applyBorder="1" applyAlignment="1">
      <alignment horizontal="center" vertical="top"/>
    </xf>
    <xf numFmtId="165" fontId="13" fillId="0" borderId="13" xfId="5" applyNumberFormat="1" applyFont="1" applyFill="1" applyBorder="1" applyAlignment="1">
      <alignment horizontal="center" vertical="top"/>
    </xf>
    <xf numFmtId="0" fontId="5" fillId="0" borderId="15" xfId="5" applyFont="1" applyBorder="1" applyAlignment="1">
      <alignment horizontal="left"/>
    </xf>
    <xf numFmtId="0" fontId="23" fillId="0" borderId="0" xfId="5" applyFont="1" applyAlignment="1">
      <alignment vertical="top" wrapText="1"/>
    </xf>
    <xf numFmtId="0" fontId="14" fillId="0" borderId="3" xfId="5" applyFont="1" applyFill="1" applyBorder="1" applyAlignment="1">
      <alignment horizontal="center" vertical="top" wrapText="1"/>
    </xf>
    <xf numFmtId="0" fontId="5" fillId="0" borderId="2" xfId="5" applyFont="1" applyFill="1" applyBorder="1" applyAlignment="1">
      <alignment horizontal="left" vertical="center" wrapText="1"/>
    </xf>
    <xf numFmtId="0" fontId="8" fillId="0" borderId="2" xfId="5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center" vertical="center" wrapText="1"/>
    </xf>
    <xf numFmtId="0" fontId="23" fillId="0" borderId="2" xfId="5" applyFont="1" applyFill="1" applyBorder="1" applyAlignment="1">
      <alignment horizontal="center" vertical="center" wrapText="1"/>
    </xf>
    <xf numFmtId="0" fontId="24" fillId="0" borderId="2" xfId="5" applyFont="1" applyFill="1" applyBorder="1" applyAlignment="1">
      <alignment horizontal="center" vertical="top" wrapText="1"/>
    </xf>
    <xf numFmtId="0" fontId="8" fillId="0" borderId="2" xfId="5" applyFont="1" applyFill="1" applyBorder="1" applyAlignment="1">
      <alignment horizontal="center" vertical="top" wrapText="1"/>
    </xf>
    <xf numFmtId="0" fontId="14" fillId="2" borderId="1" xfId="5" applyFont="1" applyFill="1" applyBorder="1" applyAlignment="1">
      <alignment horizontal="center" vertical="top"/>
    </xf>
    <xf numFmtId="0" fontId="14" fillId="2" borderId="4" xfId="5" applyFont="1" applyFill="1" applyBorder="1" applyAlignment="1">
      <alignment horizontal="center" vertical="top"/>
    </xf>
    <xf numFmtId="0" fontId="14" fillId="2" borderId="5" xfId="5" applyFont="1" applyFill="1" applyBorder="1" applyAlignment="1">
      <alignment horizontal="center" vertical="top"/>
    </xf>
    <xf numFmtId="0" fontId="14" fillId="2" borderId="6" xfId="5" applyFont="1" applyFill="1" applyBorder="1" applyAlignment="1">
      <alignment horizontal="center" vertical="top"/>
    </xf>
    <xf numFmtId="0" fontId="14" fillId="2" borderId="3" xfId="5" applyFont="1" applyFill="1" applyBorder="1" applyAlignment="1">
      <alignment horizontal="center" vertical="top"/>
    </xf>
    <xf numFmtId="0" fontId="14" fillId="2" borderId="0" xfId="5" applyFont="1" applyFill="1" applyBorder="1" applyAlignment="1">
      <alignment horizontal="center" vertical="top"/>
    </xf>
    <xf numFmtId="0" fontId="14" fillId="2" borderId="10" xfId="5" applyFont="1" applyFill="1" applyBorder="1" applyAlignment="1">
      <alignment horizontal="center" vertical="top"/>
    </xf>
    <xf numFmtId="0" fontId="14" fillId="2" borderId="14" xfId="5" applyFont="1" applyFill="1" applyBorder="1" applyAlignment="1">
      <alignment horizontal="center" vertical="top"/>
    </xf>
    <xf numFmtId="0" fontId="14" fillId="2" borderId="2" xfId="5" applyFont="1" applyFill="1" applyBorder="1" applyAlignment="1">
      <alignment horizontal="center" vertical="top"/>
    </xf>
    <xf numFmtId="0" fontId="14" fillId="2" borderId="15" xfId="5" applyFont="1" applyFill="1" applyBorder="1" applyAlignment="1">
      <alignment horizontal="center" vertical="top"/>
    </xf>
    <xf numFmtId="0" fontId="14" fillId="2" borderId="2" xfId="5" applyFont="1" applyFill="1" applyBorder="1" applyAlignment="1">
      <alignment horizontal="center" vertical="top" wrapText="1"/>
    </xf>
    <xf numFmtId="0" fontId="14" fillId="2" borderId="13" xfId="5" applyFont="1" applyFill="1" applyBorder="1" applyAlignment="1">
      <alignment horizontal="center" vertical="top"/>
    </xf>
    <xf numFmtId="0" fontId="21" fillId="2" borderId="13" xfId="5" applyFont="1" applyFill="1" applyBorder="1" applyAlignment="1">
      <alignment vertical="top"/>
    </xf>
    <xf numFmtId="0" fontId="22" fillId="2" borderId="13" xfId="5" applyFont="1" applyFill="1" applyBorder="1" applyAlignment="1">
      <alignment horizontal="center" vertical="top"/>
    </xf>
    <xf numFmtId="44" fontId="7" fillId="2" borderId="13" xfId="5" applyNumberFormat="1" applyFont="1" applyFill="1" applyBorder="1" applyAlignment="1">
      <alignment vertical="top"/>
    </xf>
    <xf numFmtId="166" fontId="6" fillId="2" borderId="13" xfId="5" applyNumberFormat="1" applyFont="1" applyFill="1" applyBorder="1" applyAlignment="1">
      <alignment horizontal="justify" vertical="top"/>
    </xf>
    <xf numFmtId="4" fontId="19" fillId="2" borderId="13" xfId="5" applyNumberFormat="1" applyFont="1" applyFill="1" applyBorder="1" applyAlignment="1">
      <alignment horizontal="center" vertical="top"/>
    </xf>
    <xf numFmtId="165" fontId="20" fillId="2" borderId="13" xfId="5" applyNumberFormat="1" applyFont="1" applyFill="1" applyBorder="1" applyAlignment="1">
      <alignment horizontal="center" vertical="top"/>
    </xf>
    <xf numFmtId="44" fontId="12" fillId="2" borderId="13" xfId="5" applyNumberFormat="1" applyFont="1" applyFill="1" applyBorder="1" applyAlignment="1">
      <alignment vertical="top"/>
    </xf>
    <xf numFmtId="0" fontId="12" fillId="0" borderId="0" xfId="5" applyFont="1" applyAlignment="1">
      <alignment horizontal="left" vertical="top"/>
    </xf>
    <xf numFmtId="0" fontId="21" fillId="0" borderId="0" xfId="5" applyFont="1" applyAlignment="1">
      <alignment horizontal="left" vertical="top"/>
    </xf>
    <xf numFmtId="0" fontId="5" fillId="0" borderId="0" xfId="5" applyFont="1" applyBorder="1" applyAlignment="1">
      <alignment horizontal="left"/>
    </xf>
    <xf numFmtId="0" fontId="14" fillId="2" borderId="1" xfId="5" applyFont="1" applyFill="1" applyBorder="1" applyAlignment="1">
      <alignment horizontal="center" vertical="center" wrapText="1"/>
    </xf>
    <xf numFmtId="0" fontId="15" fillId="2" borderId="3" xfId="5" applyFont="1" applyFill="1" applyBorder="1" applyAlignment="1">
      <alignment horizontal="center" vertical="center" wrapText="1"/>
    </xf>
    <xf numFmtId="0" fontId="15" fillId="2" borderId="2" xfId="5" applyFont="1" applyFill="1" applyBorder="1" applyAlignment="1">
      <alignment horizontal="center" vertical="center" wrapText="1"/>
    </xf>
    <xf numFmtId="0" fontId="14" fillId="2" borderId="5" xfId="5" applyFont="1" applyFill="1" applyBorder="1" applyAlignment="1">
      <alignment horizontal="center" vertical="center" wrapText="1"/>
    </xf>
    <xf numFmtId="0" fontId="14" fillId="2" borderId="6" xfId="5" applyFont="1" applyFill="1" applyBorder="1" applyAlignment="1">
      <alignment horizontal="center" vertical="center" wrapText="1"/>
    </xf>
    <xf numFmtId="0" fontId="14" fillId="2" borderId="11" xfId="5" applyFont="1" applyFill="1" applyBorder="1" applyAlignment="1">
      <alignment horizontal="center" vertical="center" wrapText="1"/>
    </xf>
    <xf numFmtId="0" fontId="14" fillId="2" borderId="12" xfId="5" applyFont="1" applyFill="1" applyBorder="1" applyAlignment="1">
      <alignment horizontal="center" vertical="center" wrapText="1"/>
    </xf>
    <xf numFmtId="0" fontId="14" fillId="2" borderId="7" xfId="5" applyFont="1" applyFill="1" applyBorder="1" applyAlignment="1">
      <alignment horizontal="center" vertical="top"/>
    </xf>
    <xf numFmtId="0" fontId="14" fillId="2" borderId="8" xfId="5" applyFont="1" applyFill="1" applyBorder="1" applyAlignment="1">
      <alignment horizontal="center" vertical="top"/>
    </xf>
    <xf numFmtId="0" fontId="14" fillId="2" borderId="9" xfId="5" applyFont="1" applyFill="1" applyBorder="1" applyAlignment="1">
      <alignment horizontal="center" vertical="top"/>
    </xf>
    <xf numFmtId="0" fontId="28" fillId="0" borderId="0" xfId="5" applyFont="1" applyAlignment="1">
      <alignment horizontal="center"/>
    </xf>
    <xf numFmtId="0" fontId="10" fillId="0" borderId="0" xfId="5" applyFont="1" applyAlignment="1">
      <alignment horizontal="center"/>
    </xf>
    <xf numFmtId="0" fontId="11" fillId="0" borderId="0" xfId="5" applyFont="1" applyAlignment="1">
      <alignment horizontal="left" vertical="top"/>
    </xf>
    <xf numFmtId="0" fontId="13" fillId="0" borderId="0" xfId="5" applyFont="1" applyAlignment="1">
      <alignment horizontal="center" vertical="top" wrapText="1"/>
    </xf>
    <xf numFmtId="0" fontId="23" fillId="0" borderId="0" xfId="5" applyFont="1" applyBorder="1" applyAlignment="1">
      <alignment horizontal="left"/>
    </xf>
  </cellXfs>
  <cellStyles count="10">
    <cellStyle name="Moneda 2" xfId="9"/>
    <cellStyle name="Normal" xfId="0" builtinId="0"/>
    <cellStyle name="Normal 2" xfId="2"/>
    <cellStyle name="Normal 2 2" xfId="3"/>
    <cellStyle name="Normal 2 3" xfId="5"/>
    <cellStyle name="Normal 3" xfId="4"/>
    <cellStyle name="Normal 4" xfId="7"/>
    <cellStyle name="Normal 4 2" xfId="8"/>
    <cellStyle name="Porcentual 2" xfId="1"/>
    <cellStyle name="Porcentual 2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9526</xdr:rowOff>
    </xdr:from>
    <xdr:to>
      <xdr:col>2</xdr:col>
      <xdr:colOff>114300</xdr:colOff>
      <xdr:row>30</xdr:row>
      <xdr:rowOff>53008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409787"/>
          <a:ext cx="3599622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3</xdr:col>
      <xdr:colOff>786434</xdr:colOff>
      <xdr:row>27</xdr:row>
      <xdr:rowOff>9526</xdr:rowOff>
    </xdr:from>
    <xdr:to>
      <xdr:col>6</xdr:col>
      <xdr:colOff>205243</xdr:colOff>
      <xdr:row>30</xdr:row>
      <xdr:rowOff>79513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5444573" y="5409787"/>
          <a:ext cx="2764983" cy="5868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CELIDA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BOTELLO NAVARRO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  MUNICIPAL</a:t>
          </a:r>
        </a:p>
      </xdr:txBody>
    </xdr:sp>
    <xdr:clientData/>
  </xdr:twoCellAnchor>
  <xdr:twoCellAnchor>
    <xdr:from>
      <xdr:col>9</xdr:col>
      <xdr:colOff>352425</xdr:colOff>
      <xdr:row>27</xdr:row>
      <xdr:rowOff>19877</xdr:rowOff>
    </xdr:from>
    <xdr:to>
      <xdr:col>13</xdr:col>
      <xdr:colOff>854765</xdr:colOff>
      <xdr:row>29</xdr:row>
      <xdr:rowOff>165652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125903" y="5420138"/>
          <a:ext cx="3272045" cy="4903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ARQ. LUIS ENRIQUE FERNÁNDEZ CACHEUX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9527</xdr:rowOff>
    </xdr:from>
    <xdr:to>
      <xdr:col>2</xdr:col>
      <xdr:colOff>114300</xdr:colOff>
      <xdr:row>29</xdr:row>
      <xdr:rowOff>72888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032101"/>
          <a:ext cx="3599622" cy="580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3</xdr:col>
      <xdr:colOff>958715</xdr:colOff>
      <xdr:row>26</xdr:row>
      <xdr:rowOff>9526</xdr:rowOff>
    </xdr:from>
    <xdr:to>
      <xdr:col>6</xdr:col>
      <xdr:colOff>377524</xdr:colOff>
      <xdr:row>29</xdr:row>
      <xdr:rowOff>13252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5616854" y="5032100"/>
          <a:ext cx="2764983" cy="5205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CELIDA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BOTELLO NAVARRO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MUNICIPAL</a:t>
          </a:r>
          <a:endParaRPr lang="es-MX" sz="900" b="0" i="0" strike="noStrike">
            <a:solidFill>
              <a:srgbClr val="000000"/>
            </a:solidFill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352425</xdr:colOff>
      <xdr:row>26</xdr:row>
      <xdr:rowOff>19051</xdr:rowOff>
    </xdr:from>
    <xdr:to>
      <xdr:col>13</xdr:col>
      <xdr:colOff>841513</xdr:colOff>
      <xdr:row>29</xdr:row>
      <xdr:rowOff>112643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125903" y="5041625"/>
          <a:ext cx="3258793" cy="6104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ARQ. LUIS ENRIQUE FERNÁNDEZ CACHEUX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59634</xdr:colOff>
      <xdr:row>5</xdr:row>
      <xdr:rowOff>104776</xdr:rowOff>
    </xdr:to>
    <xdr:pic>
      <xdr:nvPicPr>
        <xdr:cNvPr id="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859734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9526</xdr:rowOff>
    </xdr:from>
    <xdr:to>
      <xdr:col>2</xdr:col>
      <xdr:colOff>114300</xdr:colOff>
      <xdr:row>29</xdr:row>
      <xdr:rowOff>159026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032100"/>
          <a:ext cx="3599622" cy="6663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3</xdr:col>
      <xdr:colOff>912330</xdr:colOff>
      <xdr:row>26</xdr:row>
      <xdr:rowOff>9527</xdr:rowOff>
    </xdr:from>
    <xdr:to>
      <xdr:col>6</xdr:col>
      <xdr:colOff>331139</xdr:colOff>
      <xdr:row>29</xdr:row>
      <xdr:rowOff>72888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5570469" y="5032101"/>
          <a:ext cx="2764983" cy="580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CELIDA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BOTELLO NAVARRO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  MUNICIPAL</a:t>
          </a:r>
        </a:p>
      </xdr:txBody>
    </xdr:sp>
    <xdr:clientData/>
  </xdr:twoCellAnchor>
  <xdr:twoCellAnchor>
    <xdr:from>
      <xdr:col>9</xdr:col>
      <xdr:colOff>352426</xdr:colOff>
      <xdr:row>26</xdr:row>
      <xdr:rowOff>19052</xdr:rowOff>
    </xdr:from>
    <xdr:to>
      <xdr:col>13</xdr:col>
      <xdr:colOff>801757</xdr:colOff>
      <xdr:row>29</xdr:row>
      <xdr:rowOff>46383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125904" y="5041626"/>
          <a:ext cx="3219036" cy="5441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ARQ. LUIS ENRIQUE FERNÁNDEZ CACHEUX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59634</xdr:colOff>
      <xdr:row>5</xdr:row>
      <xdr:rowOff>104776</xdr:rowOff>
    </xdr:to>
    <xdr:pic>
      <xdr:nvPicPr>
        <xdr:cNvPr id="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859734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9527</xdr:rowOff>
    </xdr:from>
    <xdr:to>
      <xdr:col>2</xdr:col>
      <xdr:colOff>114300</xdr:colOff>
      <xdr:row>33</xdr:row>
      <xdr:rowOff>119270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6715127"/>
          <a:ext cx="3599622" cy="6265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3</xdr:col>
      <xdr:colOff>276227</xdr:colOff>
      <xdr:row>30</xdr:row>
      <xdr:rowOff>9526</xdr:rowOff>
    </xdr:from>
    <xdr:to>
      <xdr:col>5</xdr:col>
      <xdr:colOff>781714</xdr:colOff>
      <xdr:row>33</xdr:row>
      <xdr:rowOff>145774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4934366" y="6715126"/>
          <a:ext cx="2764983" cy="653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CELIDA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BOTELLO NAVARRO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</a:t>
          </a: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 MUNICIPAL</a:t>
          </a:r>
        </a:p>
      </xdr:txBody>
    </xdr:sp>
    <xdr:clientData/>
  </xdr:twoCellAnchor>
  <xdr:twoCellAnchor>
    <xdr:from>
      <xdr:col>8</xdr:col>
      <xdr:colOff>107259</xdr:colOff>
      <xdr:row>30</xdr:row>
      <xdr:rowOff>19052</xdr:rowOff>
    </xdr:from>
    <xdr:to>
      <xdr:col>13</xdr:col>
      <xdr:colOff>707334</xdr:colOff>
      <xdr:row>33</xdr:row>
      <xdr:rowOff>99392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291016" y="6724652"/>
          <a:ext cx="3959501" cy="59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ARQ. LUIS ENRIQUE FERNÁNDEZ CACHEUX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59634</xdr:colOff>
      <xdr:row>5</xdr:row>
      <xdr:rowOff>104776</xdr:rowOff>
    </xdr:to>
    <xdr:pic>
      <xdr:nvPicPr>
        <xdr:cNvPr id="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859734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9526</xdr:rowOff>
    </xdr:from>
    <xdr:to>
      <xdr:col>2</xdr:col>
      <xdr:colOff>114300</xdr:colOff>
      <xdr:row>30</xdr:row>
      <xdr:rowOff>119270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363404"/>
          <a:ext cx="3599622" cy="6265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3</xdr:col>
      <xdr:colOff>587651</xdr:colOff>
      <xdr:row>27</xdr:row>
      <xdr:rowOff>9526</xdr:rowOff>
    </xdr:from>
    <xdr:to>
      <xdr:col>6</xdr:col>
      <xdr:colOff>6460</xdr:colOff>
      <xdr:row>30</xdr:row>
      <xdr:rowOff>13252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5245790" y="5363404"/>
          <a:ext cx="2764983" cy="5205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CELIDA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BOTELLO NAVARRO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</a:t>
          </a: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 MUNICIPAL</a:t>
          </a:r>
        </a:p>
      </xdr:txBody>
    </xdr:sp>
    <xdr:clientData/>
  </xdr:twoCellAnchor>
  <xdr:twoCellAnchor>
    <xdr:from>
      <xdr:col>9</xdr:col>
      <xdr:colOff>54250</xdr:colOff>
      <xdr:row>27</xdr:row>
      <xdr:rowOff>19051</xdr:rowOff>
    </xdr:from>
    <xdr:to>
      <xdr:col>13</xdr:col>
      <xdr:colOff>762001</xdr:colOff>
      <xdr:row>30</xdr:row>
      <xdr:rowOff>39757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827728" y="5372929"/>
          <a:ext cx="3477456" cy="5375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ARQ. LUIS ENRIQUE FERNÁNDEZ CACHEUX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59634</xdr:colOff>
      <xdr:row>5</xdr:row>
      <xdr:rowOff>104776</xdr:rowOff>
    </xdr:to>
    <xdr:pic>
      <xdr:nvPicPr>
        <xdr:cNvPr id="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859734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9527</xdr:rowOff>
    </xdr:from>
    <xdr:to>
      <xdr:col>2</xdr:col>
      <xdr:colOff>114300</xdr:colOff>
      <xdr:row>29</xdr:row>
      <xdr:rowOff>59636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191127"/>
          <a:ext cx="3599622" cy="566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3</xdr:col>
      <xdr:colOff>720173</xdr:colOff>
      <xdr:row>26</xdr:row>
      <xdr:rowOff>9527</xdr:rowOff>
    </xdr:from>
    <xdr:to>
      <xdr:col>6</xdr:col>
      <xdr:colOff>138982</xdr:colOff>
      <xdr:row>29</xdr:row>
      <xdr:rowOff>86140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5378312" y="5191127"/>
          <a:ext cx="2764983" cy="5934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CELIDA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BOTELLO NAVARRO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</a:t>
          </a: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 MUNICIPAL</a:t>
          </a:r>
        </a:p>
      </xdr:txBody>
    </xdr:sp>
    <xdr:clientData/>
  </xdr:twoCellAnchor>
  <xdr:twoCellAnchor>
    <xdr:from>
      <xdr:col>9</xdr:col>
      <xdr:colOff>352425</xdr:colOff>
      <xdr:row>26</xdr:row>
      <xdr:rowOff>19052</xdr:rowOff>
    </xdr:from>
    <xdr:to>
      <xdr:col>13</xdr:col>
      <xdr:colOff>834887</xdr:colOff>
      <xdr:row>29</xdr:row>
      <xdr:rowOff>53009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125903" y="5200652"/>
          <a:ext cx="3252167" cy="5507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ARQ. LUIS ENRIQUE FERNÁNDEZ CACHEUX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59634</xdr:colOff>
      <xdr:row>5</xdr:row>
      <xdr:rowOff>104776</xdr:rowOff>
    </xdr:to>
    <xdr:pic>
      <xdr:nvPicPr>
        <xdr:cNvPr id="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859734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9526</xdr:rowOff>
    </xdr:from>
    <xdr:to>
      <xdr:col>2</xdr:col>
      <xdr:colOff>114300</xdr:colOff>
      <xdr:row>29</xdr:row>
      <xdr:rowOff>26504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522430"/>
          <a:ext cx="3599622" cy="533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3</xdr:col>
      <xdr:colOff>455129</xdr:colOff>
      <xdr:row>26</xdr:row>
      <xdr:rowOff>9527</xdr:rowOff>
    </xdr:from>
    <xdr:to>
      <xdr:col>5</xdr:col>
      <xdr:colOff>960616</xdr:colOff>
      <xdr:row>29</xdr:row>
      <xdr:rowOff>79514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5113268" y="5522431"/>
          <a:ext cx="2764983" cy="5868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CELIDA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BOTELLO NAVARRO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</a:t>
          </a: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 MUNICIPAL</a:t>
          </a:r>
        </a:p>
      </xdr:txBody>
    </xdr:sp>
    <xdr:clientData/>
  </xdr:twoCellAnchor>
  <xdr:twoCellAnchor>
    <xdr:from>
      <xdr:col>9</xdr:col>
      <xdr:colOff>352425</xdr:colOff>
      <xdr:row>26</xdr:row>
      <xdr:rowOff>19051</xdr:rowOff>
    </xdr:from>
    <xdr:to>
      <xdr:col>13</xdr:col>
      <xdr:colOff>848139</xdr:colOff>
      <xdr:row>29</xdr:row>
      <xdr:rowOff>33131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125903" y="5531955"/>
          <a:ext cx="3265419" cy="530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ARQ. LUIS ENRIQUE FERNÁNDEZ CACHEUX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59634</xdr:colOff>
      <xdr:row>5</xdr:row>
      <xdr:rowOff>104776</xdr:rowOff>
    </xdr:to>
    <xdr:pic>
      <xdr:nvPicPr>
        <xdr:cNvPr id="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859734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9526</xdr:rowOff>
    </xdr:from>
    <xdr:to>
      <xdr:col>2</xdr:col>
      <xdr:colOff>114300</xdr:colOff>
      <xdr:row>30</xdr:row>
      <xdr:rowOff>99392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383283"/>
          <a:ext cx="3599622" cy="60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3</xdr:col>
      <xdr:colOff>852695</xdr:colOff>
      <xdr:row>27</xdr:row>
      <xdr:rowOff>9526</xdr:rowOff>
    </xdr:from>
    <xdr:to>
      <xdr:col>6</xdr:col>
      <xdr:colOff>271504</xdr:colOff>
      <xdr:row>30</xdr:row>
      <xdr:rowOff>66261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5510834" y="5383283"/>
          <a:ext cx="2764983" cy="573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CELIDA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BOTELLO NAVARRO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</a:t>
          </a: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 MUNICIPAL</a:t>
          </a:r>
        </a:p>
      </xdr:txBody>
    </xdr:sp>
    <xdr:clientData/>
  </xdr:twoCellAnchor>
  <xdr:twoCellAnchor>
    <xdr:from>
      <xdr:col>9</xdr:col>
      <xdr:colOff>352426</xdr:colOff>
      <xdr:row>27</xdr:row>
      <xdr:rowOff>19051</xdr:rowOff>
    </xdr:from>
    <xdr:to>
      <xdr:col>13</xdr:col>
      <xdr:colOff>788505</xdr:colOff>
      <xdr:row>30</xdr:row>
      <xdr:rowOff>33131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125904" y="5392808"/>
          <a:ext cx="3205784" cy="5309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ARQ. LUIS ENRIQUE FERNÁNDEZ CACHEUX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59634</xdr:colOff>
      <xdr:row>5</xdr:row>
      <xdr:rowOff>104776</xdr:rowOff>
    </xdr:to>
    <xdr:pic>
      <xdr:nvPicPr>
        <xdr:cNvPr id="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859734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9526</xdr:rowOff>
    </xdr:from>
    <xdr:to>
      <xdr:col>2</xdr:col>
      <xdr:colOff>114300</xdr:colOff>
      <xdr:row>29</xdr:row>
      <xdr:rowOff>125896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356778"/>
          <a:ext cx="3599622" cy="633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3</xdr:col>
      <xdr:colOff>786434</xdr:colOff>
      <xdr:row>26</xdr:row>
      <xdr:rowOff>9526</xdr:rowOff>
    </xdr:from>
    <xdr:to>
      <xdr:col>6</xdr:col>
      <xdr:colOff>205243</xdr:colOff>
      <xdr:row>29</xdr:row>
      <xdr:rowOff>6626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5444573" y="5356778"/>
          <a:ext cx="2764983" cy="513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CELIDA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BOTELLO NAVARRO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</a:t>
          </a: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 MUNICIPAL</a:t>
          </a:r>
        </a:p>
      </xdr:txBody>
    </xdr:sp>
    <xdr:clientData/>
  </xdr:twoCellAnchor>
  <xdr:twoCellAnchor>
    <xdr:from>
      <xdr:col>9</xdr:col>
      <xdr:colOff>352426</xdr:colOff>
      <xdr:row>26</xdr:row>
      <xdr:rowOff>19052</xdr:rowOff>
    </xdr:from>
    <xdr:to>
      <xdr:col>13</xdr:col>
      <xdr:colOff>828261</xdr:colOff>
      <xdr:row>29</xdr:row>
      <xdr:rowOff>33131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125904" y="5366304"/>
          <a:ext cx="3245540" cy="5309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ARQ. LUIS ENRIQUE FERNÁNDEZ CACHEUX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59634</xdr:colOff>
      <xdr:row>5</xdr:row>
      <xdr:rowOff>104776</xdr:rowOff>
    </xdr:to>
    <xdr:pic>
      <xdr:nvPicPr>
        <xdr:cNvPr id="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859734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9526</xdr:rowOff>
    </xdr:from>
    <xdr:to>
      <xdr:col>2</xdr:col>
      <xdr:colOff>114300</xdr:colOff>
      <xdr:row>30</xdr:row>
      <xdr:rowOff>26504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032100"/>
          <a:ext cx="3599622" cy="533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3</xdr:col>
      <xdr:colOff>455129</xdr:colOff>
      <xdr:row>27</xdr:row>
      <xdr:rowOff>9526</xdr:rowOff>
    </xdr:from>
    <xdr:to>
      <xdr:col>5</xdr:col>
      <xdr:colOff>960616</xdr:colOff>
      <xdr:row>30</xdr:row>
      <xdr:rowOff>46382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5113268" y="5032100"/>
          <a:ext cx="2764983" cy="5536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CELIDA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BOTELLO NAVARRO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</a:t>
          </a: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 MUNICIPAL</a:t>
          </a:r>
        </a:p>
      </xdr:txBody>
    </xdr:sp>
    <xdr:clientData/>
  </xdr:twoCellAnchor>
  <xdr:twoCellAnchor>
    <xdr:from>
      <xdr:col>9</xdr:col>
      <xdr:colOff>352425</xdr:colOff>
      <xdr:row>27</xdr:row>
      <xdr:rowOff>19052</xdr:rowOff>
    </xdr:from>
    <xdr:to>
      <xdr:col>13</xdr:col>
      <xdr:colOff>834887</xdr:colOff>
      <xdr:row>30</xdr:row>
      <xdr:rowOff>13253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125903" y="5041626"/>
          <a:ext cx="3252167" cy="511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ARQ. LUIS ENRIQUE FERNÁNDEZ CACHEUX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59634</xdr:colOff>
      <xdr:row>5</xdr:row>
      <xdr:rowOff>104776</xdr:rowOff>
    </xdr:to>
    <xdr:pic>
      <xdr:nvPicPr>
        <xdr:cNvPr id="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859734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9527</xdr:rowOff>
    </xdr:from>
    <xdr:to>
      <xdr:col>2</xdr:col>
      <xdr:colOff>114300</xdr:colOff>
      <xdr:row>31</xdr:row>
      <xdr:rowOff>66262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204379"/>
          <a:ext cx="3599622" cy="5735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3</xdr:col>
      <xdr:colOff>653912</xdr:colOff>
      <xdr:row>28</xdr:row>
      <xdr:rowOff>9527</xdr:rowOff>
    </xdr:from>
    <xdr:to>
      <xdr:col>6</xdr:col>
      <xdr:colOff>72721</xdr:colOff>
      <xdr:row>31</xdr:row>
      <xdr:rowOff>53010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5312051" y="5204379"/>
          <a:ext cx="2764983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CELIDA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BOTELLO NAVARRO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</a:t>
          </a: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 MUNICIPAL</a:t>
          </a:r>
        </a:p>
      </xdr:txBody>
    </xdr:sp>
    <xdr:clientData/>
  </xdr:twoCellAnchor>
  <xdr:twoCellAnchor>
    <xdr:from>
      <xdr:col>9</xdr:col>
      <xdr:colOff>352425</xdr:colOff>
      <xdr:row>28</xdr:row>
      <xdr:rowOff>19052</xdr:rowOff>
    </xdr:from>
    <xdr:to>
      <xdr:col>13</xdr:col>
      <xdr:colOff>868017</xdr:colOff>
      <xdr:row>31</xdr:row>
      <xdr:rowOff>159027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125903" y="5213904"/>
          <a:ext cx="3285297" cy="656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ARQ. LUIS ENRIQUE FERNÁNDEZ CACHEUX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59634</xdr:colOff>
      <xdr:row>5</xdr:row>
      <xdr:rowOff>104776</xdr:rowOff>
    </xdr:to>
    <xdr:pic>
      <xdr:nvPicPr>
        <xdr:cNvPr id="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859734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9526</xdr:rowOff>
    </xdr:from>
    <xdr:to>
      <xdr:col>2</xdr:col>
      <xdr:colOff>114300</xdr:colOff>
      <xdr:row>30</xdr:row>
      <xdr:rowOff>132522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005596"/>
          <a:ext cx="3599622" cy="639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9</xdr:col>
      <xdr:colOff>352426</xdr:colOff>
      <xdr:row>27</xdr:row>
      <xdr:rowOff>26504</xdr:rowOff>
    </xdr:from>
    <xdr:to>
      <xdr:col>13</xdr:col>
      <xdr:colOff>768627</xdr:colOff>
      <xdr:row>29</xdr:row>
      <xdr:rowOff>159026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125904" y="5022574"/>
          <a:ext cx="3185906" cy="4770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ARQ. LUIS ENRIQUE FERNÁNDEZ CACHEUX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662612</xdr:colOff>
      <xdr:row>26</xdr:row>
      <xdr:rowOff>119273</xdr:rowOff>
    </xdr:from>
    <xdr:ext cx="2433487" cy="529376"/>
    <xdr:sp macro="" textlink="">
      <xdr:nvSpPr>
        <xdr:cNvPr id="8" name="CuadroTexto 7"/>
        <xdr:cNvSpPr txBox="1"/>
      </xdr:nvSpPr>
      <xdr:spPr>
        <a:xfrm>
          <a:off x="5320751" y="4943064"/>
          <a:ext cx="2433487" cy="5293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________________________________</a:t>
          </a:r>
        </a:p>
        <a:p>
          <a:pPr algn="ctr"/>
          <a:r>
            <a:rPr lang="es-MX" sz="900" b="1">
              <a:latin typeface="Arial Narrow" panose="020B0606020202030204" pitchFamily="34" charset="0"/>
            </a:rPr>
            <a:t>C. LIC. CELIDA BOTELLO NAVARRO</a:t>
          </a:r>
        </a:p>
        <a:p>
          <a:pPr algn="ctr"/>
          <a:r>
            <a:rPr lang="es-MX" sz="900">
              <a:latin typeface="Arial Narrow" panose="020B0606020202030204" pitchFamily="34" charset="0"/>
            </a:rPr>
            <a:t>TESORERA</a:t>
          </a:r>
          <a:r>
            <a:rPr lang="es-MX" sz="900" baseline="0">
              <a:latin typeface="Arial Narrow" panose="020B0606020202030204" pitchFamily="34" charset="0"/>
            </a:rPr>
            <a:t> MUNICIPAL</a:t>
          </a:r>
          <a:endParaRPr lang="es-MX" sz="900">
            <a:latin typeface="Arial Narrow" panose="020B0606020202030204" pitchFamily="34" charset="0"/>
          </a:endParaRPr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9527</xdr:rowOff>
    </xdr:from>
    <xdr:to>
      <xdr:col>2</xdr:col>
      <xdr:colOff>114300</xdr:colOff>
      <xdr:row>31</xdr:row>
      <xdr:rowOff>53010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032101"/>
          <a:ext cx="3599622" cy="732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3</xdr:col>
      <xdr:colOff>720173</xdr:colOff>
      <xdr:row>27</xdr:row>
      <xdr:rowOff>9526</xdr:rowOff>
    </xdr:from>
    <xdr:to>
      <xdr:col>6</xdr:col>
      <xdr:colOff>138982</xdr:colOff>
      <xdr:row>30</xdr:row>
      <xdr:rowOff>39756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5378312" y="5032100"/>
          <a:ext cx="2764983" cy="547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CELIDA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BOTELLO NAVARRO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</a:t>
          </a: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 MUNICIPAL</a:t>
          </a:r>
        </a:p>
      </xdr:txBody>
    </xdr:sp>
    <xdr:clientData/>
  </xdr:twoCellAnchor>
  <xdr:twoCellAnchor>
    <xdr:from>
      <xdr:col>9</xdr:col>
      <xdr:colOff>352425</xdr:colOff>
      <xdr:row>27</xdr:row>
      <xdr:rowOff>19051</xdr:rowOff>
    </xdr:from>
    <xdr:to>
      <xdr:col>13</xdr:col>
      <xdr:colOff>848139</xdr:colOff>
      <xdr:row>30</xdr:row>
      <xdr:rowOff>92765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125903" y="5041625"/>
          <a:ext cx="3265419" cy="590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ARQ. LUIS ENRIQUE FERNÁNDEZ CACHEUX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59634</xdr:colOff>
      <xdr:row>5</xdr:row>
      <xdr:rowOff>104776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859734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9526</xdr:rowOff>
    </xdr:from>
    <xdr:to>
      <xdr:col>2</xdr:col>
      <xdr:colOff>114300</xdr:colOff>
      <xdr:row>30</xdr:row>
      <xdr:rowOff>139148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191126"/>
          <a:ext cx="3599622" cy="6464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3</xdr:col>
      <xdr:colOff>587651</xdr:colOff>
      <xdr:row>27</xdr:row>
      <xdr:rowOff>9526</xdr:rowOff>
    </xdr:from>
    <xdr:to>
      <xdr:col>6</xdr:col>
      <xdr:colOff>6460</xdr:colOff>
      <xdr:row>30</xdr:row>
      <xdr:rowOff>152400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5245790" y="5191126"/>
          <a:ext cx="2764983" cy="6597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CELIDA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BOTELLO NAVARRO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</a:t>
          </a: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 MUNICIPAL</a:t>
          </a:r>
        </a:p>
      </xdr:txBody>
    </xdr:sp>
    <xdr:clientData/>
  </xdr:twoCellAnchor>
  <xdr:twoCellAnchor>
    <xdr:from>
      <xdr:col>9</xdr:col>
      <xdr:colOff>352426</xdr:colOff>
      <xdr:row>27</xdr:row>
      <xdr:rowOff>19051</xdr:rowOff>
    </xdr:from>
    <xdr:to>
      <xdr:col>13</xdr:col>
      <xdr:colOff>821635</xdr:colOff>
      <xdr:row>30</xdr:row>
      <xdr:rowOff>99391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125904" y="5200651"/>
          <a:ext cx="3238914" cy="59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ARQ. LUIS ENRIQUE FERNÁNDEZ CACHEUX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59634</xdr:colOff>
      <xdr:row>5</xdr:row>
      <xdr:rowOff>104776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859734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9526</xdr:rowOff>
    </xdr:from>
    <xdr:to>
      <xdr:col>2</xdr:col>
      <xdr:colOff>114300</xdr:colOff>
      <xdr:row>29</xdr:row>
      <xdr:rowOff>46382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350152"/>
          <a:ext cx="3599622" cy="5536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3</xdr:col>
      <xdr:colOff>587651</xdr:colOff>
      <xdr:row>26</xdr:row>
      <xdr:rowOff>9526</xdr:rowOff>
    </xdr:from>
    <xdr:to>
      <xdr:col>6</xdr:col>
      <xdr:colOff>6460</xdr:colOff>
      <xdr:row>29</xdr:row>
      <xdr:rowOff>139148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5245790" y="5350152"/>
          <a:ext cx="2764983" cy="6464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CELIDA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BOTELLO NAVARRO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</a:t>
          </a: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 MUNICIPAL</a:t>
          </a:r>
        </a:p>
      </xdr:txBody>
    </xdr:sp>
    <xdr:clientData/>
  </xdr:twoCellAnchor>
  <xdr:twoCellAnchor>
    <xdr:from>
      <xdr:col>9</xdr:col>
      <xdr:colOff>352425</xdr:colOff>
      <xdr:row>26</xdr:row>
      <xdr:rowOff>19051</xdr:rowOff>
    </xdr:from>
    <xdr:to>
      <xdr:col>13</xdr:col>
      <xdr:colOff>834887</xdr:colOff>
      <xdr:row>29</xdr:row>
      <xdr:rowOff>112643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125903" y="5359677"/>
          <a:ext cx="3252167" cy="6104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ARQ. LUIS ENRIQUE FERNÁNDEZ CACHEUX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59634</xdr:colOff>
      <xdr:row>5</xdr:row>
      <xdr:rowOff>104776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859734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9526</xdr:rowOff>
    </xdr:from>
    <xdr:to>
      <xdr:col>2</xdr:col>
      <xdr:colOff>114300</xdr:colOff>
      <xdr:row>43</xdr:row>
      <xdr:rowOff>152400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12095509"/>
          <a:ext cx="3599622" cy="831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3</xdr:col>
      <xdr:colOff>1011724</xdr:colOff>
      <xdr:row>39</xdr:row>
      <xdr:rowOff>9526</xdr:rowOff>
    </xdr:from>
    <xdr:to>
      <xdr:col>6</xdr:col>
      <xdr:colOff>430533</xdr:colOff>
      <xdr:row>43</xdr:row>
      <xdr:rowOff>39756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5669863" y="12095509"/>
          <a:ext cx="2764983" cy="719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CELIDA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BOTELLO NAVARRO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</a:t>
          </a: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 MUNICIPAL</a:t>
          </a:r>
        </a:p>
      </xdr:txBody>
    </xdr:sp>
    <xdr:clientData/>
  </xdr:twoCellAnchor>
  <xdr:twoCellAnchor>
    <xdr:from>
      <xdr:col>9</xdr:col>
      <xdr:colOff>352426</xdr:colOff>
      <xdr:row>39</xdr:row>
      <xdr:rowOff>19051</xdr:rowOff>
    </xdr:from>
    <xdr:to>
      <xdr:col>13</xdr:col>
      <xdr:colOff>815009</xdr:colOff>
      <xdr:row>42</xdr:row>
      <xdr:rowOff>19879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125904" y="12105034"/>
          <a:ext cx="3232288" cy="5176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ARQ. LUIS ENRIQUE FERNÁNDEZ CACHEUX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59634</xdr:colOff>
      <xdr:row>5</xdr:row>
      <xdr:rowOff>104776</xdr:rowOff>
    </xdr:to>
    <xdr:pic>
      <xdr:nvPicPr>
        <xdr:cNvPr id="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859734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9526</xdr:rowOff>
    </xdr:from>
    <xdr:to>
      <xdr:col>2</xdr:col>
      <xdr:colOff>114300</xdr:colOff>
      <xdr:row>38</xdr:row>
      <xdr:rowOff>33130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9080639"/>
          <a:ext cx="3599622" cy="5404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3</xdr:col>
      <xdr:colOff>872574</xdr:colOff>
      <xdr:row>35</xdr:row>
      <xdr:rowOff>9527</xdr:rowOff>
    </xdr:from>
    <xdr:to>
      <xdr:col>6</xdr:col>
      <xdr:colOff>291383</xdr:colOff>
      <xdr:row>38</xdr:row>
      <xdr:rowOff>92766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5530713" y="9080640"/>
          <a:ext cx="2764983" cy="600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CELIDA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BOTELLO NAVARRO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</a:t>
          </a: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 MUNICIPAL</a:t>
          </a:r>
        </a:p>
      </xdr:txBody>
    </xdr:sp>
    <xdr:clientData/>
  </xdr:twoCellAnchor>
  <xdr:twoCellAnchor>
    <xdr:from>
      <xdr:col>9</xdr:col>
      <xdr:colOff>352426</xdr:colOff>
      <xdr:row>35</xdr:row>
      <xdr:rowOff>19052</xdr:rowOff>
    </xdr:from>
    <xdr:to>
      <xdr:col>13</xdr:col>
      <xdr:colOff>821635</xdr:colOff>
      <xdr:row>38</xdr:row>
      <xdr:rowOff>33131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125904" y="9090165"/>
          <a:ext cx="3238914" cy="5309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ARQ. LUIS ENRIQUE FERNÁNDEZ CACHEUX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59634</xdr:colOff>
      <xdr:row>5</xdr:row>
      <xdr:rowOff>104776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859734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9527</xdr:rowOff>
    </xdr:from>
    <xdr:to>
      <xdr:col>2</xdr:col>
      <xdr:colOff>114300</xdr:colOff>
      <xdr:row>31</xdr:row>
      <xdr:rowOff>106018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204379"/>
          <a:ext cx="3599622" cy="613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3</xdr:col>
      <xdr:colOff>428624</xdr:colOff>
      <xdr:row>28</xdr:row>
      <xdr:rowOff>9526</xdr:rowOff>
    </xdr:from>
    <xdr:to>
      <xdr:col>5</xdr:col>
      <xdr:colOff>934111</xdr:colOff>
      <xdr:row>32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5086763" y="5204378"/>
          <a:ext cx="2764983" cy="679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CELIDA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BOTELLO NAVARRO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</a:t>
          </a: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 MUNICIPAL</a:t>
          </a:r>
        </a:p>
      </xdr:txBody>
    </xdr:sp>
    <xdr:clientData/>
  </xdr:twoCellAnchor>
  <xdr:twoCellAnchor>
    <xdr:from>
      <xdr:col>9</xdr:col>
      <xdr:colOff>352425</xdr:colOff>
      <xdr:row>28</xdr:row>
      <xdr:rowOff>19052</xdr:rowOff>
    </xdr:from>
    <xdr:to>
      <xdr:col>13</xdr:col>
      <xdr:colOff>735495</xdr:colOff>
      <xdr:row>31</xdr:row>
      <xdr:rowOff>33131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125903" y="5213904"/>
          <a:ext cx="3152775" cy="5309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ARQ. LUIS ENRIQUE FERNÁNDEZ CACHEUX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59634</xdr:colOff>
      <xdr:row>5</xdr:row>
      <xdr:rowOff>104776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859734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9526</xdr:rowOff>
    </xdr:from>
    <xdr:to>
      <xdr:col>2</xdr:col>
      <xdr:colOff>114300</xdr:colOff>
      <xdr:row>31</xdr:row>
      <xdr:rowOff>125896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204378"/>
          <a:ext cx="3599622" cy="633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3</xdr:col>
      <xdr:colOff>786434</xdr:colOff>
      <xdr:row>28</xdr:row>
      <xdr:rowOff>9527</xdr:rowOff>
    </xdr:from>
    <xdr:to>
      <xdr:col>6</xdr:col>
      <xdr:colOff>205243</xdr:colOff>
      <xdr:row>31</xdr:row>
      <xdr:rowOff>112644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5444573" y="5204379"/>
          <a:ext cx="2764983" cy="6199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CELIDA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BOTELLO NAVARRO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</a:t>
          </a: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 MUNICIPAL</a:t>
          </a:r>
        </a:p>
      </xdr:txBody>
    </xdr:sp>
    <xdr:clientData/>
  </xdr:twoCellAnchor>
  <xdr:twoCellAnchor>
    <xdr:from>
      <xdr:col>9</xdr:col>
      <xdr:colOff>352426</xdr:colOff>
      <xdr:row>28</xdr:row>
      <xdr:rowOff>19051</xdr:rowOff>
    </xdr:from>
    <xdr:to>
      <xdr:col>13</xdr:col>
      <xdr:colOff>795131</xdr:colOff>
      <xdr:row>31</xdr:row>
      <xdr:rowOff>112643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125904" y="5213903"/>
          <a:ext cx="3212410" cy="6104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ARQ. LUIS ENRIQUE FERNÁNDEZ CACHEUX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59634</xdr:colOff>
      <xdr:row>5</xdr:row>
      <xdr:rowOff>104776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859734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9527</xdr:rowOff>
    </xdr:from>
    <xdr:to>
      <xdr:col>2</xdr:col>
      <xdr:colOff>114300</xdr:colOff>
      <xdr:row>35</xdr:row>
      <xdr:rowOff>112644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6721753"/>
          <a:ext cx="3599622" cy="6199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3</xdr:col>
      <xdr:colOff>653912</xdr:colOff>
      <xdr:row>32</xdr:row>
      <xdr:rowOff>9526</xdr:rowOff>
    </xdr:from>
    <xdr:to>
      <xdr:col>6</xdr:col>
      <xdr:colOff>72721</xdr:colOff>
      <xdr:row>35</xdr:row>
      <xdr:rowOff>159026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5312051" y="6721752"/>
          <a:ext cx="2764983" cy="6663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CELIDA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BOTELLO NAVARRO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</a:t>
          </a: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 MUNICIPAL</a:t>
          </a:r>
        </a:p>
      </xdr:txBody>
    </xdr:sp>
    <xdr:clientData/>
  </xdr:twoCellAnchor>
  <xdr:twoCellAnchor>
    <xdr:from>
      <xdr:col>9</xdr:col>
      <xdr:colOff>352425</xdr:colOff>
      <xdr:row>32</xdr:row>
      <xdr:rowOff>19051</xdr:rowOff>
    </xdr:from>
    <xdr:to>
      <xdr:col>13</xdr:col>
      <xdr:colOff>848139</xdr:colOff>
      <xdr:row>35</xdr:row>
      <xdr:rowOff>66261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125903" y="6731277"/>
          <a:ext cx="3265419" cy="564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ARQ. LUIS ENRIQUE FERNÁNDEZ CACHEUX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59634</xdr:colOff>
      <xdr:row>5</xdr:row>
      <xdr:rowOff>104776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859734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9526</xdr:rowOff>
    </xdr:from>
    <xdr:to>
      <xdr:col>2</xdr:col>
      <xdr:colOff>114300</xdr:colOff>
      <xdr:row>31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4952587"/>
          <a:ext cx="3599622" cy="679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3</xdr:col>
      <xdr:colOff>1031600</xdr:colOff>
      <xdr:row>27</xdr:row>
      <xdr:rowOff>9526</xdr:rowOff>
    </xdr:from>
    <xdr:to>
      <xdr:col>6</xdr:col>
      <xdr:colOff>450409</xdr:colOff>
      <xdr:row>30</xdr:row>
      <xdr:rowOff>132521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5689739" y="4952587"/>
          <a:ext cx="2764983" cy="639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CELIDA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BOTELLO NAVARRO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</a:t>
          </a: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 MUNICIPAL</a:t>
          </a:r>
        </a:p>
      </xdr:txBody>
    </xdr:sp>
    <xdr:clientData/>
  </xdr:twoCellAnchor>
  <xdr:twoCellAnchor>
    <xdr:from>
      <xdr:col>9</xdr:col>
      <xdr:colOff>352426</xdr:colOff>
      <xdr:row>27</xdr:row>
      <xdr:rowOff>19051</xdr:rowOff>
    </xdr:from>
    <xdr:to>
      <xdr:col>13</xdr:col>
      <xdr:colOff>755375</xdr:colOff>
      <xdr:row>29</xdr:row>
      <xdr:rowOff>119270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125904" y="4962112"/>
          <a:ext cx="3172654" cy="44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ARQ. LUIS ENRIQUE FERNÁNDEZ CACHEUX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59634</xdr:colOff>
      <xdr:row>5</xdr:row>
      <xdr:rowOff>104776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859734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9526</xdr:rowOff>
    </xdr:from>
    <xdr:to>
      <xdr:col>2</xdr:col>
      <xdr:colOff>114300</xdr:colOff>
      <xdr:row>30</xdr:row>
      <xdr:rowOff>13252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4952587"/>
          <a:ext cx="3599622" cy="5205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3</xdr:col>
      <xdr:colOff>687046</xdr:colOff>
      <xdr:row>27</xdr:row>
      <xdr:rowOff>9526</xdr:rowOff>
    </xdr:from>
    <xdr:to>
      <xdr:col>6</xdr:col>
      <xdr:colOff>105855</xdr:colOff>
      <xdr:row>30</xdr:row>
      <xdr:rowOff>112643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5345185" y="4952587"/>
          <a:ext cx="2764983" cy="6199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CELIDA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BOTELLO NAVARRO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</a:t>
          </a: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 MUNICIPAL</a:t>
          </a:r>
        </a:p>
      </xdr:txBody>
    </xdr:sp>
    <xdr:clientData/>
  </xdr:twoCellAnchor>
  <xdr:twoCellAnchor>
    <xdr:from>
      <xdr:col>9</xdr:col>
      <xdr:colOff>352426</xdr:colOff>
      <xdr:row>27</xdr:row>
      <xdr:rowOff>19051</xdr:rowOff>
    </xdr:from>
    <xdr:to>
      <xdr:col>13</xdr:col>
      <xdr:colOff>815009</xdr:colOff>
      <xdr:row>30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125904" y="4962112"/>
          <a:ext cx="3232288" cy="497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ARQ. LUIS ENRIQUE FERNÁNDEZ CACHEUX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59634</xdr:colOff>
      <xdr:row>5</xdr:row>
      <xdr:rowOff>104776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859734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9526</xdr:rowOff>
    </xdr:from>
    <xdr:to>
      <xdr:col>2</xdr:col>
      <xdr:colOff>114300</xdr:colOff>
      <xdr:row>30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257387"/>
          <a:ext cx="3599622" cy="5073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3</xdr:col>
      <xdr:colOff>653912</xdr:colOff>
      <xdr:row>27</xdr:row>
      <xdr:rowOff>9526</xdr:rowOff>
    </xdr:from>
    <xdr:to>
      <xdr:col>6</xdr:col>
      <xdr:colOff>72721</xdr:colOff>
      <xdr:row>30</xdr:row>
      <xdr:rowOff>39756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5312051" y="5257387"/>
          <a:ext cx="2764983" cy="547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CELIDA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BOTELLO NAVARRO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</a:t>
          </a: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 MUNICIPAL</a:t>
          </a:r>
        </a:p>
      </xdr:txBody>
    </xdr:sp>
    <xdr:clientData/>
  </xdr:twoCellAnchor>
  <xdr:twoCellAnchor>
    <xdr:from>
      <xdr:col>9</xdr:col>
      <xdr:colOff>352425</xdr:colOff>
      <xdr:row>27</xdr:row>
      <xdr:rowOff>13252</xdr:rowOff>
    </xdr:from>
    <xdr:to>
      <xdr:col>13</xdr:col>
      <xdr:colOff>868017</xdr:colOff>
      <xdr:row>30</xdr:row>
      <xdr:rowOff>53008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125903" y="5261113"/>
          <a:ext cx="3285297" cy="5565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ARQ. LUIS ENRIQUE FERNÁNDEZ CACHEUX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9526</xdr:rowOff>
    </xdr:from>
    <xdr:to>
      <xdr:col>2</xdr:col>
      <xdr:colOff>114300</xdr:colOff>
      <xdr:row>31</xdr:row>
      <xdr:rowOff>13252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376656"/>
          <a:ext cx="3599622" cy="5205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3</xdr:col>
      <xdr:colOff>587651</xdr:colOff>
      <xdr:row>28</xdr:row>
      <xdr:rowOff>9526</xdr:rowOff>
    </xdr:from>
    <xdr:to>
      <xdr:col>6</xdr:col>
      <xdr:colOff>6460</xdr:colOff>
      <xdr:row>31</xdr:row>
      <xdr:rowOff>6626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5245790" y="5376656"/>
          <a:ext cx="2764983" cy="513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CELIDA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BOTELLO NAVARRO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</a:t>
          </a: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 MUNICIPAL</a:t>
          </a:r>
        </a:p>
      </xdr:txBody>
    </xdr:sp>
    <xdr:clientData/>
  </xdr:twoCellAnchor>
  <xdr:twoCellAnchor>
    <xdr:from>
      <xdr:col>9</xdr:col>
      <xdr:colOff>352425</xdr:colOff>
      <xdr:row>28</xdr:row>
      <xdr:rowOff>19051</xdr:rowOff>
    </xdr:from>
    <xdr:to>
      <xdr:col>13</xdr:col>
      <xdr:colOff>848139</xdr:colOff>
      <xdr:row>31</xdr:row>
      <xdr:rowOff>79513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125903" y="5386181"/>
          <a:ext cx="3265419" cy="577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ARQ. LUIS ENRIQUE FERNÁNDEZ CACHEUX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59634</xdr:colOff>
      <xdr:row>5</xdr:row>
      <xdr:rowOff>104776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859734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9526</xdr:rowOff>
    </xdr:from>
    <xdr:to>
      <xdr:col>2</xdr:col>
      <xdr:colOff>114300</xdr:colOff>
      <xdr:row>32</xdr:row>
      <xdr:rowOff>26504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747717"/>
          <a:ext cx="3599622" cy="533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3</xdr:col>
      <xdr:colOff>720173</xdr:colOff>
      <xdr:row>29</xdr:row>
      <xdr:rowOff>9527</xdr:rowOff>
    </xdr:from>
    <xdr:to>
      <xdr:col>6</xdr:col>
      <xdr:colOff>138982</xdr:colOff>
      <xdr:row>32</xdr:row>
      <xdr:rowOff>46384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5378312" y="5747718"/>
          <a:ext cx="2764983" cy="553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CELIDA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BOTELLO NAVARRO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</a:t>
          </a: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 MUNICIPAL</a:t>
          </a:r>
        </a:p>
      </xdr:txBody>
    </xdr:sp>
    <xdr:clientData/>
  </xdr:twoCellAnchor>
  <xdr:twoCellAnchor>
    <xdr:from>
      <xdr:col>9</xdr:col>
      <xdr:colOff>352426</xdr:colOff>
      <xdr:row>29</xdr:row>
      <xdr:rowOff>19052</xdr:rowOff>
    </xdr:from>
    <xdr:to>
      <xdr:col>13</xdr:col>
      <xdr:colOff>795131</xdr:colOff>
      <xdr:row>32</xdr:row>
      <xdr:rowOff>33131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125904" y="5757243"/>
          <a:ext cx="3212410" cy="5309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ARQ. LUIS ENRIQUE FERNÁNDEZ CACHEUX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59634</xdr:colOff>
      <xdr:row>5</xdr:row>
      <xdr:rowOff>104776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859734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9526</xdr:rowOff>
    </xdr:from>
    <xdr:to>
      <xdr:col>2</xdr:col>
      <xdr:colOff>114300</xdr:colOff>
      <xdr:row>34</xdr:row>
      <xdr:rowOff>106017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6397074"/>
          <a:ext cx="3599622" cy="613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3</xdr:col>
      <xdr:colOff>693668</xdr:colOff>
      <xdr:row>31</xdr:row>
      <xdr:rowOff>9526</xdr:rowOff>
    </xdr:from>
    <xdr:to>
      <xdr:col>6</xdr:col>
      <xdr:colOff>112477</xdr:colOff>
      <xdr:row>34</xdr:row>
      <xdr:rowOff>59634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5351807" y="6397074"/>
          <a:ext cx="2764983" cy="566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CELIDA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BOTELLO NAVARRO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</a:t>
          </a: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 MUNICIPAL</a:t>
          </a:r>
        </a:p>
      </xdr:txBody>
    </xdr:sp>
    <xdr:clientData/>
  </xdr:twoCellAnchor>
  <xdr:twoCellAnchor>
    <xdr:from>
      <xdr:col>9</xdr:col>
      <xdr:colOff>352425</xdr:colOff>
      <xdr:row>31</xdr:row>
      <xdr:rowOff>19051</xdr:rowOff>
    </xdr:from>
    <xdr:to>
      <xdr:col>13</xdr:col>
      <xdr:colOff>854765</xdr:colOff>
      <xdr:row>34</xdr:row>
      <xdr:rowOff>99391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125903" y="6406599"/>
          <a:ext cx="3272045" cy="59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ARQ. LUIS ENRIQUE FERNÁNDEZ CACHEUX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59634</xdr:colOff>
      <xdr:row>5</xdr:row>
      <xdr:rowOff>104776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859734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9526</xdr:rowOff>
    </xdr:from>
    <xdr:to>
      <xdr:col>2</xdr:col>
      <xdr:colOff>114300</xdr:colOff>
      <xdr:row>31</xdr:row>
      <xdr:rowOff>13252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363404"/>
          <a:ext cx="3599622" cy="5205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3</xdr:col>
      <xdr:colOff>925587</xdr:colOff>
      <xdr:row>28</xdr:row>
      <xdr:rowOff>9526</xdr:rowOff>
    </xdr:from>
    <xdr:to>
      <xdr:col>6</xdr:col>
      <xdr:colOff>344396</xdr:colOff>
      <xdr:row>30</xdr:row>
      <xdr:rowOff>152400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5583726" y="5363404"/>
          <a:ext cx="2764983" cy="487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CELIDA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BOTELLO NAVARRO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TESORERO MUNICIPAL</a:t>
          </a:r>
        </a:p>
      </xdr:txBody>
    </xdr:sp>
    <xdr:clientData/>
  </xdr:twoCellAnchor>
  <xdr:twoCellAnchor>
    <xdr:from>
      <xdr:col>9</xdr:col>
      <xdr:colOff>352426</xdr:colOff>
      <xdr:row>28</xdr:row>
      <xdr:rowOff>19051</xdr:rowOff>
    </xdr:from>
    <xdr:to>
      <xdr:col>13</xdr:col>
      <xdr:colOff>821635</xdr:colOff>
      <xdr:row>31</xdr:row>
      <xdr:rowOff>59635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125904" y="5372929"/>
          <a:ext cx="3238914" cy="5574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ARQ. LUIS ENRIQUE FERNÁNDEZ CACHEUX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59634</xdr:colOff>
      <xdr:row>5</xdr:row>
      <xdr:rowOff>104776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859734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9527</xdr:rowOff>
    </xdr:from>
    <xdr:to>
      <xdr:col>2</xdr:col>
      <xdr:colOff>114300</xdr:colOff>
      <xdr:row>29</xdr:row>
      <xdr:rowOff>33132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4839944"/>
          <a:ext cx="3599622" cy="540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3</xdr:col>
      <xdr:colOff>653914</xdr:colOff>
      <xdr:row>26</xdr:row>
      <xdr:rowOff>2900</xdr:rowOff>
    </xdr:from>
    <xdr:to>
      <xdr:col>6</xdr:col>
      <xdr:colOff>72723</xdr:colOff>
      <xdr:row>30</xdr:row>
      <xdr:rowOff>145774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5312053" y="4833317"/>
          <a:ext cx="2764983" cy="831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CELIDA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BOTELLO NAVARRO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</a:t>
          </a: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 MUNICIPAL</a:t>
          </a:r>
        </a:p>
      </xdr:txBody>
    </xdr:sp>
    <xdr:clientData/>
  </xdr:twoCellAnchor>
  <xdr:twoCellAnchor>
    <xdr:from>
      <xdr:col>9</xdr:col>
      <xdr:colOff>352426</xdr:colOff>
      <xdr:row>26</xdr:row>
      <xdr:rowOff>19051</xdr:rowOff>
    </xdr:from>
    <xdr:to>
      <xdr:col>13</xdr:col>
      <xdr:colOff>828261</xdr:colOff>
      <xdr:row>29</xdr:row>
      <xdr:rowOff>46383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125904" y="4849468"/>
          <a:ext cx="3245540" cy="5441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ARQ. LUIS ENRIQUE FERNÁNDEZ CACHEUX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59634</xdr:colOff>
      <xdr:row>5</xdr:row>
      <xdr:rowOff>104776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859734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16153</xdr:rowOff>
    </xdr:from>
    <xdr:to>
      <xdr:col>2</xdr:col>
      <xdr:colOff>114300</xdr:colOff>
      <xdr:row>31</xdr:row>
      <xdr:rowOff>59635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6178414"/>
          <a:ext cx="3599622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4</xdr:col>
      <xdr:colOff>110575</xdr:colOff>
      <xdr:row>28</xdr:row>
      <xdr:rowOff>9526</xdr:rowOff>
    </xdr:from>
    <xdr:to>
      <xdr:col>7</xdr:col>
      <xdr:colOff>112480</xdr:colOff>
      <xdr:row>31</xdr:row>
      <xdr:rowOff>92765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5941532" y="6171787"/>
          <a:ext cx="2764983" cy="600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CELIDA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BOTELLO NAVARRO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</a:t>
          </a: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 MUNICIPAL</a:t>
          </a:r>
        </a:p>
      </xdr:txBody>
    </xdr:sp>
    <xdr:clientData/>
  </xdr:twoCellAnchor>
  <xdr:twoCellAnchor>
    <xdr:from>
      <xdr:col>9</xdr:col>
      <xdr:colOff>352426</xdr:colOff>
      <xdr:row>28</xdr:row>
      <xdr:rowOff>19051</xdr:rowOff>
    </xdr:from>
    <xdr:to>
      <xdr:col>13</xdr:col>
      <xdr:colOff>821635</xdr:colOff>
      <xdr:row>31</xdr:row>
      <xdr:rowOff>33130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125904" y="6181312"/>
          <a:ext cx="3238914" cy="5309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ARQ. LUIS ENRIQUE FERNÁNDEZ CACHEUX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1</xdr:col>
      <xdr:colOff>59634</xdr:colOff>
      <xdr:row>5</xdr:row>
      <xdr:rowOff>104776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859734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59634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861391" cy="1125192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9526</xdr:rowOff>
    </xdr:from>
    <xdr:to>
      <xdr:col>2</xdr:col>
      <xdr:colOff>114300</xdr:colOff>
      <xdr:row>28</xdr:row>
      <xdr:rowOff>159026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4806813"/>
          <a:ext cx="3599622" cy="6663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3</xdr:col>
      <xdr:colOff>812938</xdr:colOff>
      <xdr:row>25</xdr:row>
      <xdr:rowOff>9527</xdr:rowOff>
    </xdr:from>
    <xdr:to>
      <xdr:col>6</xdr:col>
      <xdr:colOff>231747</xdr:colOff>
      <xdr:row>28</xdr:row>
      <xdr:rowOff>86140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5471077" y="4806814"/>
          <a:ext cx="2764983" cy="5934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CELIDA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BOTELLO NAVARRO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</a:t>
          </a: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 MUNICIPAL</a:t>
          </a:r>
        </a:p>
      </xdr:txBody>
    </xdr:sp>
    <xdr:clientData/>
  </xdr:twoCellAnchor>
  <xdr:twoCellAnchor>
    <xdr:from>
      <xdr:col>9</xdr:col>
      <xdr:colOff>352426</xdr:colOff>
      <xdr:row>25</xdr:row>
      <xdr:rowOff>19052</xdr:rowOff>
    </xdr:from>
    <xdr:to>
      <xdr:col>13</xdr:col>
      <xdr:colOff>821635</xdr:colOff>
      <xdr:row>29</xdr:row>
      <xdr:rowOff>19879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125904" y="4816339"/>
          <a:ext cx="3238914" cy="689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ARQ. LUIS ENRIQUE FERNÁNDEZ CACHEUX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3207" cy="1125192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9526</xdr:rowOff>
    </xdr:from>
    <xdr:to>
      <xdr:col>2</xdr:col>
      <xdr:colOff>114300</xdr:colOff>
      <xdr:row>31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7609648"/>
          <a:ext cx="3599622" cy="5073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3</xdr:col>
      <xdr:colOff>653912</xdr:colOff>
      <xdr:row>28</xdr:row>
      <xdr:rowOff>9526</xdr:rowOff>
    </xdr:from>
    <xdr:to>
      <xdr:col>6</xdr:col>
      <xdr:colOff>72721</xdr:colOff>
      <xdr:row>31</xdr:row>
      <xdr:rowOff>39756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5312051" y="7609648"/>
          <a:ext cx="2764983" cy="547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CELIDA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BOTELLO NAVARRO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</a:t>
          </a: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 MUNICIPAL</a:t>
          </a:r>
        </a:p>
      </xdr:txBody>
    </xdr:sp>
    <xdr:clientData/>
  </xdr:twoCellAnchor>
  <xdr:twoCellAnchor>
    <xdr:from>
      <xdr:col>9</xdr:col>
      <xdr:colOff>352425</xdr:colOff>
      <xdr:row>28</xdr:row>
      <xdr:rowOff>13252</xdr:rowOff>
    </xdr:from>
    <xdr:to>
      <xdr:col>13</xdr:col>
      <xdr:colOff>841513</xdr:colOff>
      <xdr:row>31</xdr:row>
      <xdr:rowOff>26504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125903" y="7613374"/>
          <a:ext cx="3258793" cy="5300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ARQ. LUIS ENRIQUE FERNÁNDEZ CACHEUX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9527</xdr:rowOff>
    </xdr:from>
    <xdr:to>
      <xdr:col>2</xdr:col>
      <xdr:colOff>114300</xdr:colOff>
      <xdr:row>30</xdr:row>
      <xdr:rowOff>39758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363405"/>
          <a:ext cx="3599622" cy="5470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3</xdr:col>
      <xdr:colOff>779808</xdr:colOff>
      <xdr:row>27</xdr:row>
      <xdr:rowOff>9527</xdr:rowOff>
    </xdr:from>
    <xdr:to>
      <xdr:col>6</xdr:col>
      <xdr:colOff>198617</xdr:colOff>
      <xdr:row>30</xdr:row>
      <xdr:rowOff>92766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5437947" y="5363405"/>
          <a:ext cx="2764983" cy="600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CELIDA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BOTELLO NAVARRO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</a:t>
          </a: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 MUNICIPAL</a:t>
          </a:r>
        </a:p>
      </xdr:txBody>
    </xdr:sp>
    <xdr:clientData/>
  </xdr:twoCellAnchor>
  <xdr:twoCellAnchor>
    <xdr:from>
      <xdr:col>9</xdr:col>
      <xdr:colOff>571082</xdr:colOff>
      <xdr:row>27</xdr:row>
      <xdr:rowOff>19878</xdr:rowOff>
    </xdr:from>
    <xdr:to>
      <xdr:col>13</xdr:col>
      <xdr:colOff>821630</xdr:colOff>
      <xdr:row>30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344560" y="5373756"/>
          <a:ext cx="3020253" cy="496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ARQ. LUIS ENRIQUE FERNÁNDEZ CACHEUX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59634</xdr:colOff>
      <xdr:row>5</xdr:row>
      <xdr:rowOff>104776</xdr:rowOff>
    </xdr:to>
    <xdr:pic>
      <xdr:nvPicPr>
        <xdr:cNvPr id="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859734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9526</xdr:rowOff>
    </xdr:from>
    <xdr:to>
      <xdr:col>2</xdr:col>
      <xdr:colOff>114300</xdr:colOff>
      <xdr:row>30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542309"/>
          <a:ext cx="3599622" cy="507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3</xdr:col>
      <xdr:colOff>971965</xdr:colOff>
      <xdr:row>27</xdr:row>
      <xdr:rowOff>9526</xdr:rowOff>
    </xdr:from>
    <xdr:to>
      <xdr:col>6</xdr:col>
      <xdr:colOff>390774</xdr:colOff>
      <xdr:row>30</xdr:row>
      <xdr:rowOff>33131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5630104" y="5542309"/>
          <a:ext cx="2764983" cy="5404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CELIDA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BOTELLO NAVARRO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</a:t>
          </a: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 MUNICIPAL</a:t>
          </a:r>
        </a:p>
      </xdr:txBody>
    </xdr:sp>
    <xdr:clientData/>
  </xdr:twoCellAnchor>
  <xdr:twoCellAnchor>
    <xdr:from>
      <xdr:col>9</xdr:col>
      <xdr:colOff>140390</xdr:colOff>
      <xdr:row>27</xdr:row>
      <xdr:rowOff>12424</xdr:rowOff>
    </xdr:from>
    <xdr:to>
      <xdr:col>13</xdr:col>
      <xdr:colOff>828260</xdr:colOff>
      <xdr:row>30</xdr:row>
      <xdr:rowOff>53008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913868" y="5545207"/>
          <a:ext cx="3457575" cy="5574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ARQ. LUIS ENRIQUE FERNÁNDEZ CACHEUX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59634</xdr:colOff>
      <xdr:row>5</xdr:row>
      <xdr:rowOff>104776</xdr:rowOff>
    </xdr:to>
    <xdr:pic>
      <xdr:nvPicPr>
        <xdr:cNvPr id="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859734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9527</xdr:rowOff>
    </xdr:from>
    <xdr:to>
      <xdr:col>2</xdr:col>
      <xdr:colOff>114300</xdr:colOff>
      <xdr:row>30</xdr:row>
      <xdr:rowOff>59636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5376657"/>
          <a:ext cx="3599622" cy="566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3</xdr:col>
      <xdr:colOff>753304</xdr:colOff>
      <xdr:row>27</xdr:row>
      <xdr:rowOff>9526</xdr:rowOff>
    </xdr:from>
    <xdr:to>
      <xdr:col>6</xdr:col>
      <xdr:colOff>172113</xdr:colOff>
      <xdr:row>30</xdr:row>
      <xdr:rowOff>13252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5411443" y="5376656"/>
          <a:ext cx="2764983" cy="5205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CELIDA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BOTELLO NAVARRO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</a:t>
          </a: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 MUNICIPAL</a:t>
          </a:r>
        </a:p>
      </xdr:txBody>
    </xdr:sp>
    <xdr:clientData/>
  </xdr:twoCellAnchor>
  <xdr:twoCellAnchor>
    <xdr:from>
      <xdr:col>9</xdr:col>
      <xdr:colOff>352425</xdr:colOff>
      <xdr:row>27</xdr:row>
      <xdr:rowOff>19052</xdr:rowOff>
    </xdr:from>
    <xdr:to>
      <xdr:col>13</xdr:col>
      <xdr:colOff>841513</xdr:colOff>
      <xdr:row>30</xdr:row>
      <xdr:rowOff>6627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125903" y="5386182"/>
          <a:ext cx="3258793" cy="504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ARQ. LUIS ENRIQUE FERNÁNDEZ CACHEUX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59634</xdr:colOff>
      <xdr:row>5</xdr:row>
      <xdr:rowOff>104776</xdr:rowOff>
    </xdr:to>
    <xdr:pic>
      <xdr:nvPicPr>
        <xdr:cNvPr id="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859734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9526</xdr:rowOff>
    </xdr:from>
    <xdr:to>
      <xdr:col>2</xdr:col>
      <xdr:colOff>114300</xdr:colOff>
      <xdr:row>38</xdr:row>
      <xdr:rowOff>26504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12122013"/>
          <a:ext cx="3599622" cy="533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3</xdr:col>
      <xdr:colOff>720173</xdr:colOff>
      <xdr:row>35</xdr:row>
      <xdr:rowOff>9526</xdr:rowOff>
    </xdr:from>
    <xdr:to>
      <xdr:col>6</xdr:col>
      <xdr:colOff>138982</xdr:colOff>
      <xdr:row>39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5378312" y="12122013"/>
          <a:ext cx="2764983" cy="679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CELIDA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BOTELLO NAVARRO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</a:t>
          </a: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 MUNICIPAL</a:t>
          </a:r>
        </a:p>
      </xdr:txBody>
    </xdr:sp>
    <xdr:clientData/>
  </xdr:twoCellAnchor>
  <xdr:twoCellAnchor>
    <xdr:from>
      <xdr:col>9</xdr:col>
      <xdr:colOff>352426</xdr:colOff>
      <xdr:row>35</xdr:row>
      <xdr:rowOff>19051</xdr:rowOff>
    </xdr:from>
    <xdr:to>
      <xdr:col>13</xdr:col>
      <xdr:colOff>821635</xdr:colOff>
      <xdr:row>38</xdr:row>
      <xdr:rowOff>59635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125904" y="12131538"/>
          <a:ext cx="3238914" cy="5574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ARQ. LUIS ENRIQUE FERNÁNDEZ CACHEUX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59634</xdr:colOff>
      <xdr:row>5</xdr:row>
      <xdr:rowOff>104776</xdr:rowOff>
    </xdr:to>
    <xdr:pic>
      <xdr:nvPicPr>
        <xdr:cNvPr id="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859734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52500" cy="1143000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9527</xdr:rowOff>
    </xdr:from>
    <xdr:to>
      <xdr:col>2</xdr:col>
      <xdr:colOff>114300</xdr:colOff>
      <xdr:row>30</xdr:row>
      <xdr:rowOff>125896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6715127"/>
          <a:ext cx="3599622" cy="460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</a:rPr>
            <a:t> DESSENS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3</xdr:col>
      <xdr:colOff>322607</xdr:colOff>
      <xdr:row>28</xdr:row>
      <xdr:rowOff>9527</xdr:rowOff>
    </xdr:from>
    <xdr:to>
      <xdr:col>5</xdr:col>
      <xdr:colOff>828094</xdr:colOff>
      <xdr:row>30</xdr:row>
      <xdr:rowOff>125896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4980746" y="6715127"/>
          <a:ext cx="2764983" cy="460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CELIDA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BOTELLO NAVARRO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TESORERA</a:t>
          </a:r>
          <a:r>
            <a:rPr lang="es-MX" sz="900" b="0" i="0" strike="noStrike" baseline="0">
              <a:solidFill>
                <a:srgbClr val="000000"/>
              </a:solidFill>
              <a:latin typeface="Arial Narrow" pitchFamily="34" charset="0"/>
            </a:rPr>
            <a:t> </a:t>
          </a: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 MUNICIPAL</a:t>
          </a:r>
        </a:p>
      </xdr:txBody>
    </xdr:sp>
    <xdr:clientData/>
  </xdr:twoCellAnchor>
  <xdr:twoCellAnchor>
    <xdr:from>
      <xdr:col>9</xdr:col>
      <xdr:colOff>352426</xdr:colOff>
      <xdr:row>28</xdr:row>
      <xdr:rowOff>19052</xdr:rowOff>
    </xdr:from>
    <xdr:to>
      <xdr:col>13</xdr:col>
      <xdr:colOff>795131</xdr:colOff>
      <xdr:row>31</xdr:row>
      <xdr:rowOff>53009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125904" y="6724652"/>
          <a:ext cx="3212410" cy="5507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ARQ. LUIS ENRIQUE FERNÁNDEZ CACHEUX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171450</xdr:colOff>
      <xdr:row>5</xdr:row>
      <xdr:rowOff>104776</xdr:rowOff>
    </xdr:to>
    <xdr:pic>
      <xdr:nvPicPr>
        <xdr:cNvPr id="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71550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59634</xdr:colOff>
      <xdr:row>5</xdr:row>
      <xdr:rowOff>104776</xdr:rowOff>
    </xdr:to>
    <xdr:pic>
      <xdr:nvPicPr>
        <xdr:cNvPr id="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859734" cy="112585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3"/>
  <sheetViews>
    <sheetView topLeftCell="A4" zoomScale="115" zoomScaleNormal="115" workbookViewId="0"/>
  </sheetViews>
  <sheetFormatPr baseColWidth="10" defaultColWidth="11.42578125" defaultRowHeight="12.75" x14ac:dyDescent="0.2"/>
  <cols>
    <col min="1" max="1" width="11.7109375" style="1" customWidth="1"/>
    <col min="2" max="2" width="39.140625" style="1" customWidth="1"/>
    <col min="3" max="4" width="17.140625" style="1" customWidth="1"/>
    <col min="5" max="6" width="15.85546875" style="1" customWidth="1"/>
    <col min="7" max="10" width="8.5703125" style="1" customWidth="1"/>
    <col min="11" max="11" width="10.5703125" style="1" customWidth="1"/>
    <col min="12" max="13" width="10.7109375" style="1" customWidth="1"/>
    <col min="14" max="14" width="13" style="1" customWidth="1"/>
    <col min="15" max="16384" width="11.42578125" style="1"/>
  </cols>
  <sheetData>
    <row r="2" spans="1:14" x14ac:dyDescent="0.2">
      <c r="N2" s="2"/>
    </row>
    <row r="3" spans="1:14" ht="19.5" x14ac:dyDescent="0.3">
      <c r="A3" s="124" t="s">
        <v>235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ht="18" x14ac:dyDescent="0.25">
      <c r="A4" s="125" t="s">
        <v>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14" ht="15.6" customHeight="1" x14ac:dyDescent="0.25">
      <c r="A5" s="80"/>
      <c r="B5" s="125" t="s">
        <v>239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4" ht="8.4499999999999993" customHeight="1" x14ac:dyDescent="0.2">
      <c r="A6" s="126"/>
      <c r="B6" s="126"/>
      <c r="C6" s="126"/>
      <c r="D6" s="126"/>
      <c r="E6" s="126"/>
      <c r="F6" s="1" t="s">
        <v>234</v>
      </c>
    </row>
    <row r="7" spans="1:14" ht="13.5" x14ac:dyDescent="0.2">
      <c r="A7" s="112" t="s">
        <v>238</v>
      </c>
      <c r="B7" s="112"/>
      <c r="C7" s="79"/>
      <c r="D7" s="79"/>
      <c r="E7" s="79"/>
      <c r="F7" s="127"/>
      <c r="G7" s="127"/>
      <c r="H7" s="127"/>
      <c r="I7" s="127"/>
      <c r="J7" s="127"/>
      <c r="K7" s="127"/>
      <c r="L7" s="127"/>
      <c r="M7" s="76"/>
      <c r="N7" s="3"/>
    </row>
    <row r="8" spans="1:14" ht="13.5" x14ac:dyDescent="0.2">
      <c r="A8" s="112" t="s">
        <v>270</v>
      </c>
      <c r="B8" s="112"/>
      <c r="C8" s="112"/>
      <c r="D8" s="112"/>
      <c r="E8" s="112"/>
      <c r="F8" s="76"/>
      <c r="G8" s="76"/>
      <c r="H8" s="76"/>
      <c r="I8" s="76"/>
      <c r="J8" s="76"/>
      <c r="K8" s="76"/>
      <c r="L8" s="76"/>
      <c r="M8" s="76"/>
      <c r="N8" s="3"/>
    </row>
    <row r="9" spans="1:14" ht="13.5" x14ac:dyDescent="0.2">
      <c r="A9" s="113" t="s">
        <v>237</v>
      </c>
      <c r="B9" s="113"/>
      <c r="H9" s="78"/>
      <c r="I9" s="78"/>
      <c r="J9" s="78"/>
      <c r="K9" s="78"/>
      <c r="L9" s="78"/>
      <c r="M9" s="78"/>
      <c r="N9" s="78"/>
    </row>
    <row r="10" spans="1:14" ht="14.25" thickBot="1" x14ac:dyDescent="0.25">
      <c r="A10" s="77"/>
      <c r="B10" s="77"/>
      <c r="H10" s="4"/>
      <c r="I10" s="4"/>
      <c r="J10" s="4"/>
      <c r="K10" s="4"/>
      <c r="L10" s="4"/>
      <c r="M10" s="4"/>
      <c r="N10" s="4"/>
    </row>
    <row r="11" spans="1:14" s="38" customFormat="1" ht="14.45" customHeight="1" thickBot="1" x14ac:dyDescent="0.25">
      <c r="A11" s="92" t="s">
        <v>1</v>
      </c>
      <c r="B11" s="114" t="s">
        <v>20</v>
      </c>
      <c r="C11" s="93" t="s">
        <v>2</v>
      </c>
      <c r="D11" s="92" t="s">
        <v>2</v>
      </c>
      <c r="E11" s="92"/>
      <c r="F11" s="94"/>
      <c r="G11" s="117" t="s">
        <v>241</v>
      </c>
      <c r="H11" s="118"/>
      <c r="I11" s="121" t="s">
        <v>3</v>
      </c>
      <c r="J11" s="122"/>
      <c r="K11" s="122"/>
      <c r="L11" s="123"/>
      <c r="M11" s="95" t="s">
        <v>4</v>
      </c>
      <c r="N11" s="92" t="s">
        <v>5</v>
      </c>
    </row>
    <row r="12" spans="1:14" s="38" customFormat="1" ht="13.5" thickBot="1" x14ac:dyDescent="0.25">
      <c r="A12" s="96" t="s">
        <v>19</v>
      </c>
      <c r="B12" s="115"/>
      <c r="C12" s="97" t="s">
        <v>6</v>
      </c>
      <c r="D12" s="96" t="s">
        <v>127</v>
      </c>
      <c r="E12" s="96" t="s">
        <v>21</v>
      </c>
      <c r="F12" s="98" t="s">
        <v>240</v>
      </c>
      <c r="G12" s="119"/>
      <c r="H12" s="120"/>
      <c r="I12" s="121" t="s">
        <v>7</v>
      </c>
      <c r="J12" s="123"/>
      <c r="K12" s="121" t="s">
        <v>8</v>
      </c>
      <c r="L12" s="123"/>
      <c r="M12" s="99" t="s">
        <v>9</v>
      </c>
      <c r="N12" s="96" t="s">
        <v>10</v>
      </c>
    </row>
    <row r="13" spans="1:14" s="38" customFormat="1" ht="13.5" thickBot="1" x14ac:dyDescent="0.25">
      <c r="A13" s="100"/>
      <c r="B13" s="116"/>
      <c r="C13" s="101" t="s">
        <v>11</v>
      </c>
      <c r="D13" s="102"/>
      <c r="E13" s="100"/>
      <c r="F13" s="100"/>
      <c r="G13" s="103" t="s">
        <v>12</v>
      </c>
      <c r="H13" s="103" t="s">
        <v>13</v>
      </c>
      <c r="I13" s="103" t="s">
        <v>14</v>
      </c>
      <c r="J13" s="103" t="s">
        <v>15</v>
      </c>
      <c r="K13" s="103" t="s">
        <v>14</v>
      </c>
      <c r="L13" s="103" t="s">
        <v>15</v>
      </c>
      <c r="M13" s="100"/>
      <c r="N13" s="100" t="s">
        <v>16</v>
      </c>
    </row>
    <row r="14" spans="1:14" s="38" customFormat="1" ht="27.75" thickBot="1" x14ac:dyDescent="0.25">
      <c r="A14" s="42"/>
      <c r="B14" s="91" t="s">
        <v>271</v>
      </c>
      <c r="C14" s="40"/>
      <c r="D14" s="85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1:14" s="38" customFormat="1" ht="17.25" thickBot="1" x14ac:dyDescent="0.25">
      <c r="A15" s="43"/>
      <c r="B15" s="44" t="s">
        <v>224</v>
      </c>
      <c r="C15" s="32"/>
      <c r="D15" s="32"/>
      <c r="E15" s="5"/>
      <c r="F15" s="5"/>
      <c r="G15" s="6"/>
      <c r="H15" s="6"/>
      <c r="I15" s="35"/>
      <c r="J15" s="35"/>
      <c r="K15" s="35"/>
      <c r="L15" s="47"/>
      <c r="M15" s="49"/>
      <c r="N15" s="50"/>
    </row>
    <row r="16" spans="1:14" s="38" customFormat="1" ht="41.25" thickBot="1" x14ac:dyDescent="0.25">
      <c r="A16" s="30">
        <v>29</v>
      </c>
      <c r="B16" s="31" t="s">
        <v>225</v>
      </c>
      <c r="C16" s="32">
        <v>3500000</v>
      </c>
      <c r="D16" s="34">
        <v>0</v>
      </c>
      <c r="E16" s="5">
        <v>0</v>
      </c>
      <c r="F16" s="5">
        <v>0</v>
      </c>
      <c r="G16" s="6">
        <v>0</v>
      </c>
      <c r="H16" s="6">
        <v>0</v>
      </c>
      <c r="I16" s="35" t="s">
        <v>130</v>
      </c>
      <c r="J16" s="35" t="s">
        <v>131</v>
      </c>
      <c r="K16" s="35">
        <v>15000</v>
      </c>
      <c r="L16" s="47" t="s">
        <v>22</v>
      </c>
      <c r="M16" s="49" t="s">
        <v>39</v>
      </c>
      <c r="N16" s="50" t="s">
        <v>213</v>
      </c>
    </row>
    <row r="17" spans="1:14" s="38" customFormat="1" ht="16.5" thickBot="1" x14ac:dyDescent="0.25">
      <c r="A17" s="53"/>
      <c r="B17" s="54" t="s">
        <v>231</v>
      </c>
      <c r="C17" s="55">
        <f>SUM(C15:C16)</f>
        <v>3500000</v>
      </c>
      <c r="D17" s="55">
        <f t="shared" ref="D17:F17" si="0">SUM(D15:D16)</f>
        <v>0</v>
      </c>
      <c r="E17" s="55">
        <f t="shared" si="0"/>
        <v>0</v>
      </c>
      <c r="F17" s="55">
        <f t="shared" si="0"/>
        <v>0</v>
      </c>
      <c r="G17" s="6"/>
      <c r="H17" s="6"/>
      <c r="I17" s="35"/>
      <c r="J17" s="35"/>
      <c r="K17" s="35"/>
      <c r="L17" s="47"/>
      <c r="M17" s="47"/>
      <c r="N17" s="48"/>
    </row>
    <row r="18" spans="1:14" s="38" customFormat="1" ht="13.5" x14ac:dyDescent="0.2">
      <c r="A18" s="30"/>
      <c r="B18" s="31"/>
      <c r="C18" s="45"/>
      <c r="D18" s="45"/>
      <c r="E18" s="46"/>
      <c r="F18" s="35"/>
      <c r="G18" s="6"/>
      <c r="H18" s="6"/>
      <c r="I18" s="35"/>
      <c r="J18" s="35"/>
      <c r="K18" s="35"/>
      <c r="L18" s="47"/>
      <c r="M18" s="47"/>
      <c r="N18" s="48"/>
    </row>
    <row r="19" spans="1:14" s="38" customFormat="1" ht="13.5" x14ac:dyDescent="0.2">
      <c r="A19" s="30"/>
      <c r="B19" s="31"/>
      <c r="C19" s="45"/>
      <c r="D19" s="45"/>
      <c r="E19" s="46"/>
      <c r="F19" s="35"/>
      <c r="G19" s="6"/>
      <c r="H19" s="6"/>
      <c r="I19" s="35"/>
      <c r="J19" s="35"/>
      <c r="K19" s="35"/>
      <c r="L19" s="47"/>
      <c r="M19" s="47"/>
      <c r="N19" s="48"/>
    </row>
    <row r="20" spans="1:14" s="38" customFormat="1" ht="14.25" thickBot="1" x14ac:dyDescent="0.25">
      <c r="A20" s="30"/>
      <c r="B20" s="31"/>
      <c r="C20" s="45"/>
      <c r="D20" s="45"/>
      <c r="E20" s="46"/>
      <c r="F20" s="35"/>
      <c r="G20" s="14"/>
      <c r="H20" s="14"/>
      <c r="I20" s="56"/>
      <c r="J20" s="56"/>
      <c r="K20" s="56"/>
      <c r="L20" s="57"/>
      <c r="M20" s="57"/>
      <c r="N20" s="58"/>
    </row>
    <row r="21" spans="1:14" s="38" customFormat="1" ht="16.5" thickBot="1" x14ac:dyDescent="0.25">
      <c r="A21" s="104"/>
      <c r="B21" s="105" t="s">
        <v>17</v>
      </c>
      <c r="C21" s="106">
        <f>(C17)</f>
        <v>3500000</v>
      </c>
      <c r="D21" s="106">
        <f t="shared" ref="D21:F21" si="1">(D17)</f>
        <v>0</v>
      </c>
      <c r="E21" s="106">
        <f t="shared" si="1"/>
        <v>0</v>
      </c>
      <c r="F21" s="106">
        <f t="shared" si="1"/>
        <v>0</v>
      </c>
      <c r="G21" s="59"/>
      <c r="H21" s="59"/>
      <c r="I21" s="60"/>
      <c r="J21" s="61"/>
      <c r="K21" s="62"/>
      <c r="L21" s="63"/>
      <c r="M21" s="63"/>
      <c r="N21" s="63"/>
    </row>
    <row r="23" spans="1:14" ht="13.5" x14ac:dyDescent="0.25">
      <c r="A23" s="37" t="s">
        <v>232</v>
      </c>
      <c r="B23" s="37"/>
      <c r="C23" s="37"/>
      <c r="D23" s="37"/>
    </row>
  </sheetData>
  <mergeCells count="13">
    <mergeCell ref="A3:N3"/>
    <mergeCell ref="A4:N4"/>
    <mergeCell ref="A6:E6"/>
    <mergeCell ref="F7:L7"/>
    <mergeCell ref="B5:N5"/>
    <mergeCell ref="A7:B7"/>
    <mergeCell ref="A8:E8"/>
    <mergeCell ref="A9:B9"/>
    <mergeCell ref="B11:B13"/>
    <mergeCell ref="G11:H12"/>
    <mergeCell ref="I11:L11"/>
    <mergeCell ref="I12:J12"/>
    <mergeCell ref="K12:L12"/>
  </mergeCells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2"/>
  <sheetViews>
    <sheetView zoomScale="115" zoomScaleNormal="115" workbookViewId="0">
      <selection activeCell="C25" sqref="C25"/>
    </sheetView>
  </sheetViews>
  <sheetFormatPr baseColWidth="10" defaultColWidth="11.42578125" defaultRowHeight="12.75" x14ac:dyDescent="0.2"/>
  <cols>
    <col min="1" max="1" width="11.7109375" style="1" customWidth="1"/>
    <col min="2" max="2" width="39.140625" style="1" customWidth="1"/>
    <col min="3" max="4" width="17.140625" style="1" customWidth="1"/>
    <col min="5" max="6" width="15.85546875" style="1" customWidth="1"/>
    <col min="7" max="10" width="8.5703125" style="1" customWidth="1"/>
    <col min="11" max="11" width="10.5703125" style="1" customWidth="1"/>
    <col min="12" max="13" width="10.7109375" style="1" customWidth="1"/>
    <col min="14" max="14" width="13" style="1" customWidth="1"/>
    <col min="15" max="16384" width="11.42578125" style="1"/>
  </cols>
  <sheetData>
    <row r="2" spans="1:14" x14ac:dyDescent="0.2">
      <c r="N2" s="2"/>
    </row>
    <row r="3" spans="1:14" ht="19.5" x14ac:dyDescent="0.3">
      <c r="A3" s="124" t="s">
        <v>235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ht="18" x14ac:dyDescent="0.25">
      <c r="A4" s="125" t="s">
        <v>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14" ht="15.6" customHeight="1" x14ac:dyDescent="0.25">
      <c r="B5" s="125" t="s">
        <v>239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4" ht="10.9" customHeight="1" x14ac:dyDescent="0.2">
      <c r="A6" s="126"/>
      <c r="B6" s="126"/>
      <c r="C6" s="126"/>
      <c r="D6" s="126"/>
      <c r="E6" s="126"/>
    </row>
    <row r="7" spans="1:14" ht="16.5" x14ac:dyDescent="0.2">
      <c r="A7" s="111" t="s">
        <v>238</v>
      </c>
      <c r="B7" s="111"/>
      <c r="C7" s="111"/>
      <c r="D7" s="111"/>
      <c r="E7" s="111"/>
      <c r="F7" s="127"/>
      <c r="G7" s="127"/>
      <c r="H7" s="127"/>
      <c r="I7" s="127"/>
      <c r="J7" s="127"/>
      <c r="K7" s="127"/>
      <c r="L7" s="127"/>
      <c r="M7" s="76"/>
      <c r="N7" s="3"/>
    </row>
    <row r="8" spans="1:14" ht="16.5" x14ac:dyDescent="0.2">
      <c r="A8" s="111" t="s">
        <v>265</v>
      </c>
      <c r="B8" s="111"/>
      <c r="C8" s="111"/>
      <c r="D8" s="111"/>
      <c r="E8" s="111"/>
      <c r="F8" s="76"/>
      <c r="G8" s="76"/>
      <c r="H8" s="76"/>
      <c r="I8" s="76"/>
      <c r="J8" s="76"/>
      <c r="K8" s="76"/>
      <c r="L8" s="76"/>
      <c r="M8" s="76"/>
      <c r="N8" s="84" t="s">
        <v>236</v>
      </c>
    </row>
    <row r="9" spans="1:14" ht="16.5" x14ac:dyDescent="0.3">
      <c r="A9" s="128" t="s">
        <v>243</v>
      </c>
      <c r="B9" s="128"/>
      <c r="C9" s="128"/>
      <c r="D9" s="128"/>
      <c r="E9" s="128"/>
      <c r="H9" s="78"/>
      <c r="I9" s="78"/>
      <c r="J9" s="78"/>
      <c r="K9" s="78"/>
      <c r="L9" s="78"/>
      <c r="M9" s="78"/>
      <c r="N9" s="78"/>
    </row>
    <row r="10" spans="1:14" ht="6.6" customHeight="1" thickBot="1" x14ac:dyDescent="0.25">
      <c r="A10" s="83"/>
      <c r="B10" s="83"/>
      <c r="C10" s="83"/>
      <c r="D10" s="83"/>
      <c r="E10" s="83"/>
      <c r="H10" s="4"/>
      <c r="I10" s="4"/>
      <c r="J10" s="4"/>
      <c r="K10" s="4"/>
      <c r="L10" s="4"/>
      <c r="M10" s="4"/>
      <c r="N10" s="4"/>
    </row>
    <row r="11" spans="1:14" s="38" customFormat="1" ht="13.5" thickBot="1" x14ac:dyDescent="0.25">
      <c r="A11" s="92" t="s">
        <v>1</v>
      </c>
      <c r="B11" s="114" t="s">
        <v>20</v>
      </c>
      <c r="C11" s="93" t="s">
        <v>2</v>
      </c>
      <c r="D11" s="92" t="s">
        <v>2</v>
      </c>
      <c r="E11" s="92"/>
      <c r="F11" s="94"/>
      <c r="G11" s="117" t="s">
        <v>241</v>
      </c>
      <c r="H11" s="118"/>
      <c r="I11" s="121" t="s">
        <v>3</v>
      </c>
      <c r="J11" s="122"/>
      <c r="K11" s="122"/>
      <c r="L11" s="123"/>
      <c r="M11" s="95" t="s">
        <v>4</v>
      </c>
      <c r="N11" s="92" t="s">
        <v>5</v>
      </c>
    </row>
    <row r="12" spans="1:14" s="38" customFormat="1" ht="13.5" thickBot="1" x14ac:dyDescent="0.25">
      <c r="A12" s="96" t="s">
        <v>19</v>
      </c>
      <c r="B12" s="115"/>
      <c r="C12" s="97" t="s">
        <v>6</v>
      </c>
      <c r="D12" s="96" t="s">
        <v>127</v>
      </c>
      <c r="E12" s="96" t="s">
        <v>21</v>
      </c>
      <c r="F12" s="98" t="s">
        <v>240</v>
      </c>
      <c r="G12" s="119"/>
      <c r="H12" s="120"/>
      <c r="I12" s="121" t="s">
        <v>7</v>
      </c>
      <c r="J12" s="123"/>
      <c r="K12" s="121" t="s">
        <v>8</v>
      </c>
      <c r="L12" s="123"/>
      <c r="M12" s="99" t="s">
        <v>9</v>
      </c>
      <c r="N12" s="96" t="s">
        <v>10</v>
      </c>
    </row>
    <row r="13" spans="1:14" s="38" customFormat="1" ht="13.5" thickBot="1" x14ac:dyDescent="0.25">
      <c r="A13" s="100"/>
      <c r="B13" s="116"/>
      <c r="C13" s="101" t="s">
        <v>11</v>
      </c>
      <c r="D13" s="102"/>
      <c r="E13" s="100"/>
      <c r="F13" s="100"/>
      <c r="G13" s="103" t="s">
        <v>12</v>
      </c>
      <c r="H13" s="103" t="s">
        <v>13</v>
      </c>
      <c r="I13" s="103" t="s">
        <v>14</v>
      </c>
      <c r="J13" s="103" t="s">
        <v>15</v>
      </c>
      <c r="K13" s="103" t="s">
        <v>14</v>
      </c>
      <c r="L13" s="103" t="s">
        <v>15</v>
      </c>
      <c r="M13" s="100"/>
      <c r="N13" s="100" t="s">
        <v>16</v>
      </c>
    </row>
    <row r="14" spans="1:14" s="38" customFormat="1" ht="27.75" thickBot="1" x14ac:dyDescent="0.25">
      <c r="A14" s="42"/>
      <c r="B14" s="87" t="s">
        <v>255</v>
      </c>
      <c r="C14" s="40"/>
      <c r="D14" s="85"/>
      <c r="E14" s="39"/>
      <c r="F14" s="39"/>
      <c r="G14" s="39"/>
      <c r="H14" s="39"/>
      <c r="I14" s="39"/>
      <c r="J14" s="39"/>
      <c r="K14" s="39"/>
      <c r="L14" s="39"/>
      <c r="M14" s="39"/>
      <c r="N14" s="41"/>
    </row>
    <row r="15" spans="1:14" s="38" customFormat="1" ht="14.25" thickBot="1" x14ac:dyDescent="0.25">
      <c r="A15" s="43"/>
      <c r="B15" s="44" t="s">
        <v>200</v>
      </c>
      <c r="C15" s="45"/>
      <c r="D15" s="45"/>
      <c r="E15" s="46"/>
      <c r="F15" s="35"/>
      <c r="G15" s="6"/>
      <c r="H15" s="6"/>
      <c r="I15" s="35"/>
      <c r="J15" s="35"/>
      <c r="K15" s="35"/>
      <c r="L15" s="47"/>
      <c r="M15" s="47"/>
      <c r="N15" s="48"/>
    </row>
    <row r="16" spans="1:14" s="38" customFormat="1" ht="27.75" thickBot="1" x14ac:dyDescent="0.25">
      <c r="A16" s="30">
        <v>22</v>
      </c>
      <c r="B16" s="31" t="s">
        <v>197</v>
      </c>
      <c r="C16" s="32">
        <v>1000000</v>
      </c>
      <c r="D16" s="34">
        <v>0</v>
      </c>
      <c r="E16" s="5">
        <v>0</v>
      </c>
      <c r="F16" s="5">
        <v>0</v>
      </c>
      <c r="G16" s="6">
        <v>0</v>
      </c>
      <c r="H16" s="6">
        <v>0</v>
      </c>
      <c r="I16" s="35" t="s">
        <v>171</v>
      </c>
      <c r="J16" s="35" t="s">
        <v>131</v>
      </c>
      <c r="K16" s="35">
        <v>250</v>
      </c>
      <c r="L16" s="47" t="s">
        <v>22</v>
      </c>
      <c r="M16" s="49" t="s">
        <v>39</v>
      </c>
      <c r="N16" s="50" t="s">
        <v>198</v>
      </c>
    </row>
    <row r="17" spans="1:14" s="38" customFormat="1" ht="16.5" thickBot="1" x14ac:dyDescent="0.25">
      <c r="A17" s="53"/>
      <c r="B17" s="54" t="s">
        <v>201</v>
      </c>
      <c r="C17" s="55">
        <f>SUM(C16)</f>
        <v>1000000</v>
      </c>
      <c r="D17" s="55">
        <f t="shared" ref="D17:F17" si="0">SUM(D16)</f>
        <v>0</v>
      </c>
      <c r="E17" s="55">
        <f t="shared" si="0"/>
        <v>0</v>
      </c>
      <c r="F17" s="55">
        <f t="shared" si="0"/>
        <v>0</v>
      </c>
      <c r="G17" s="6"/>
      <c r="H17" s="6"/>
      <c r="I17" s="35"/>
      <c r="J17" s="35"/>
      <c r="K17" s="35"/>
      <c r="L17" s="47"/>
      <c r="M17" s="47"/>
      <c r="N17" s="48"/>
    </row>
    <row r="18" spans="1:14" s="38" customFormat="1" ht="13.5" x14ac:dyDescent="0.2">
      <c r="A18" s="30"/>
      <c r="B18" s="31"/>
      <c r="C18" s="45"/>
      <c r="D18" s="45"/>
      <c r="E18" s="46"/>
      <c r="F18" s="35"/>
      <c r="G18" s="6"/>
      <c r="H18" s="6"/>
      <c r="I18" s="35"/>
      <c r="J18" s="35"/>
      <c r="K18" s="35"/>
      <c r="L18" s="47"/>
      <c r="M18" s="47"/>
      <c r="N18" s="48"/>
    </row>
    <row r="19" spans="1:14" s="38" customFormat="1" ht="14.25" thickBot="1" x14ac:dyDescent="0.25">
      <c r="A19" s="30"/>
      <c r="B19" s="31"/>
      <c r="C19" s="45"/>
      <c r="D19" s="45"/>
      <c r="E19" s="46"/>
      <c r="F19" s="35"/>
      <c r="G19" s="14"/>
      <c r="H19" s="14"/>
      <c r="I19" s="56"/>
      <c r="J19" s="56"/>
      <c r="K19" s="56"/>
      <c r="L19" s="57"/>
      <c r="M19" s="57"/>
      <c r="N19" s="58"/>
    </row>
    <row r="20" spans="1:14" s="38" customFormat="1" ht="16.5" thickBot="1" x14ac:dyDescent="0.25">
      <c r="A20" s="104"/>
      <c r="B20" s="105" t="s">
        <v>17</v>
      </c>
      <c r="C20" s="106">
        <f>(C17)</f>
        <v>1000000</v>
      </c>
      <c r="D20" s="106">
        <f t="shared" ref="D20:F20" si="1">(D17)</f>
        <v>0</v>
      </c>
      <c r="E20" s="106">
        <f t="shared" si="1"/>
        <v>0</v>
      </c>
      <c r="F20" s="106">
        <f t="shared" si="1"/>
        <v>0</v>
      </c>
      <c r="G20" s="59"/>
      <c r="H20" s="59"/>
      <c r="I20" s="60"/>
      <c r="J20" s="61"/>
      <c r="K20" s="62"/>
      <c r="L20" s="63"/>
      <c r="M20" s="63"/>
      <c r="N20" s="63"/>
    </row>
    <row r="22" spans="1:14" ht="13.5" x14ac:dyDescent="0.25">
      <c r="A22" s="37" t="s">
        <v>232</v>
      </c>
      <c r="B22" s="37"/>
      <c r="C22" s="37"/>
      <c r="D22" s="37"/>
    </row>
  </sheetData>
  <mergeCells count="13">
    <mergeCell ref="A3:N3"/>
    <mergeCell ref="A4:N4"/>
    <mergeCell ref="A6:E6"/>
    <mergeCell ref="A7:E7"/>
    <mergeCell ref="F7:L7"/>
    <mergeCell ref="B5:N5"/>
    <mergeCell ref="A8:E8"/>
    <mergeCell ref="A9:E9"/>
    <mergeCell ref="B11:B13"/>
    <mergeCell ref="G11:H12"/>
    <mergeCell ref="I11:L11"/>
    <mergeCell ref="I12:J12"/>
    <mergeCell ref="K12:L12"/>
  </mergeCells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2"/>
  <sheetViews>
    <sheetView zoomScale="115" zoomScaleNormal="115" workbookViewId="0"/>
  </sheetViews>
  <sheetFormatPr baseColWidth="10" defaultColWidth="11.42578125" defaultRowHeight="12.75" x14ac:dyDescent="0.2"/>
  <cols>
    <col min="1" max="1" width="11.7109375" style="1" customWidth="1"/>
    <col min="2" max="2" width="39.140625" style="1" customWidth="1"/>
    <col min="3" max="4" width="17.140625" style="1" customWidth="1"/>
    <col min="5" max="6" width="15.85546875" style="1" customWidth="1"/>
    <col min="7" max="10" width="8.5703125" style="1" customWidth="1"/>
    <col min="11" max="11" width="10.5703125" style="1" customWidth="1"/>
    <col min="12" max="13" width="10.7109375" style="1" customWidth="1"/>
    <col min="14" max="14" width="13" style="1" customWidth="1"/>
    <col min="15" max="16384" width="11.42578125" style="1"/>
  </cols>
  <sheetData>
    <row r="2" spans="1:14" x14ac:dyDescent="0.2">
      <c r="N2" s="2"/>
    </row>
    <row r="3" spans="1:14" ht="19.5" x14ac:dyDescent="0.3">
      <c r="A3" s="124" t="s">
        <v>235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ht="18" x14ac:dyDescent="0.25">
      <c r="A4" s="125" t="s">
        <v>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14" ht="15.6" customHeight="1" x14ac:dyDescent="0.25">
      <c r="B5" s="125" t="s">
        <v>239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4" ht="10.9" customHeight="1" x14ac:dyDescent="0.2">
      <c r="A6" s="126"/>
      <c r="B6" s="126"/>
      <c r="C6" s="126"/>
      <c r="D6" s="126"/>
      <c r="E6" s="126"/>
    </row>
    <row r="7" spans="1:14" ht="16.5" x14ac:dyDescent="0.2">
      <c r="A7" s="111" t="s">
        <v>238</v>
      </c>
      <c r="B7" s="111"/>
      <c r="C7" s="111"/>
      <c r="D7" s="111"/>
      <c r="E7" s="111"/>
      <c r="F7" s="127"/>
      <c r="G7" s="127"/>
      <c r="H7" s="127"/>
      <c r="I7" s="127"/>
      <c r="J7" s="127"/>
      <c r="K7" s="127"/>
      <c r="L7" s="127"/>
      <c r="M7" s="76"/>
      <c r="N7" s="3"/>
    </row>
    <row r="8" spans="1:14" ht="16.5" x14ac:dyDescent="0.2">
      <c r="A8" s="111" t="s">
        <v>265</v>
      </c>
      <c r="B8" s="111"/>
      <c r="C8" s="111"/>
      <c r="D8" s="111"/>
      <c r="E8" s="111"/>
      <c r="F8" s="76"/>
      <c r="G8" s="76"/>
      <c r="H8" s="76"/>
      <c r="I8" s="76"/>
      <c r="J8" s="76"/>
      <c r="K8" s="76"/>
      <c r="L8" s="76"/>
      <c r="M8" s="76"/>
      <c r="N8" s="84" t="s">
        <v>236</v>
      </c>
    </row>
    <row r="9" spans="1:14" ht="16.5" x14ac:dyDescent="0.3">
      <c r="A9" s="128" t="s">
        <v>243</v>
      </c>
      <c r="B9" s="128"/>
      <c r="C9" s="128"/>
      <c r="D9" s="128"/>
      <c r="E9" s="128"/>
      <c r="H9" s="78"/>
      <c r="I9" s="78"/>
      <c r="J9" s="78"/>
      <c r="K9" s="78"/>
      <c r="L9" s="78"/>
      <c r="M9" s="78"/>
      <c r="N9" s="78"/>
    </row>
    <row r="10" spans="1:14" ht="6.6" customHeight="1" thickBot="1" x14ac:dyDescent="0.25">
      <c r="A10" s="83"/>
      <c r="B10" s="83"/>
      <c r="C10" s="83"/>
      <c r="D10" s="83"/>
      <c r="E10" s="83"/>
      <c r="H10" s="4"/>
      <c r="I10" s="4"/>
      <c r="J10" s="4"/>
      <c r="K10" s="4"/>
      <c r="L10" s="4"/>
      <c r="M10" s="4"/>
      <c r="N10" s="4"/>
    </row>
    <row r="11" spans="1:14" s="38" customFormat="1" ht="13.5" thickBot="1" x14ac:dyDescent="0.25">
      <c r="A11" s="92" t="s">
        <v>1</v>
      </c>
      <c r="B11" s="114" t="s">
        <v>20</v>
      </c>
      <c r="C11" s="93" t="s">
        <v>2</v>
      </c>
      <c r="D11" s="92" t="s">
        <v>2</v>
      </c>
      <c r="E11" s="92"/>
      <c r="F11" s="94"/>
      <c r="G11" s="117" t="s">
        <v>241</v>
      </c>
      <c r="H11" s="118"/>
      <c r="I11" s="121" t="s">
        <v>3</v>
      </c>
      <c r="J11" s="122"/>
      <c r="K11" s="122"/>
      <c r="L11" s="123"/>
      <c r="M11" s="95" t="s">
        <v>4</v>
      </c>
      <c r="N11" s="92" t="s">
        <v>5</v>
      </c>
    </row>
    <row r="12" spans="1:14" s="38" customFormat="1" ht="13.5" thickBot="1" x14ac:dyDescent="0.25">
      <c r="A12" s="96" t="s">
        <v>19</v>
      </c>
      <c r="B12" s="115"/>
      <c r="C12" s="97" t="s">
        <v>6</v>
      </c>
      <c r="D12" s="96" t="s">
        <v>127</v>
      </c>
      <c r="E12" s="96" t="s">
        <v>21</v>
      </c>
      <c r="F12" s="98" t="s">
        <v>240</v>
      </c>
      <c r="G12" s="119"/>
      <c r="H12" s="120"/>
      <c r="I12" s="121" t="s">
        <v>7</v>
      </c>
      <c r="J12" s="123"/>
      <c r="K12" s="121" t="s">
        <v>8</v>
      </c>
      <c r="L12" s="123"/>
      <c r="M12" s="99" t="s">
        <v>9</v>
      </c>
      <c r="N12" s="96" t="s">
        <v>10</v>
      </c>
    </row>
    <row r="13" spans="1:14" s="38" customFormat="1" ht="13.5" thickBot="1" x14ac:dyDescent="0.25">
      <c r="A13" s="100"/>
      <c r="B13" s="116"/>
      <c r="C13" s="101" t="s">
        <v>11</v>
      </c>
      <c r="D13" s="102"/>
      <c r="E13" s="100"/>
      <c r="F13" s="100"/>
      <c r="G13" s="103" t="s">
        <v>12</v>
      </c>
      <c r="H13" s="103" t="s">
        <v>13</v>
      </c>
      <c r="I13" s="103" t="s">
        <v>14</v>
      </c>
      <c r="J13" s="103" t="s">
        <v>15</v>
      </c>
      <c r="K13" s="103" t="s">
        <v>14</v>
      </c>
      <c r="L13" s="103" t="s">
        <v>15</v>
      </c>
      <c r="M13" s="100"/>
      <c r="N13" s="100" t="s">
        <v>16</v>
      </c>
    </row>
    <row r="14" spans="1:14" s="38" customFormat="1" ht="27.75" thickBot="1" x14ac:dyDescent="0.25">
      <c r="A14" s="42"/>
      <c r="B14" s="87" t="s">
        <v>255</v>
      </c>
      <c r="C14" s="40"/>
      <c r="D14" s="85"/>
      <c r="E14" s="39"/>
      <c r="F14" s="39"/>
      <c r="G14" s="39"/>
      <c r="H14" s="39"/>
      <c r="I14" s="39"/>
      <c r="J14" s="39"/>
      <c r="K14" s="39"/>
      <c r="L14" s="39"/>
      <c r="M14" s="39"/>
      <c r="N14" s="41"/>
    </row>
    <row r="15" spans="1:14" s="38" customFormat="1" ht="14.25" thickBot="1" x14ac:dyDescent="0.25">
      <c r="A15" s="43"/>
      <c r="B15" s="44" t="s">
        <v>196</v>
      </c>
      <c r="C15" s="45"/>
      <c r="D15" s="45"/>
      <c r="E15" s="46"/>
      <c r="F15" s="35"/>
      <c r="G15" s="6"/>
      <c r="H15" s="6"/>
      <c r="I15" s="35"/>
      <c r="J15" s="35"/>
      <c r="K15" s="35"/>
      <c r="L15" s="47"/>
      <c r="M15" s="47"/>
      <c r="N15" s="48"/>
    </row>
    <row r="16" spans="1:14" s="38" customFormat="1" ht="27.75" thickBot="1" x14ac:dyDescent="0.25">
      <c r="A16" s="30">
        <v>21</v>
      </c>
      <c r="B16" s="31" t="s">
        <v>197</v>
      </c>
      <c r="C16" s="32">
        <v>1000000</v>
      </c>
      <c r="D16" s="34">
        <v>0</v>
      </c>
      <c r="E16" s="5">
        <v>0</v>
      </c>
      <c r="F16" s="5">
        <v>0</v>
      </c>
      <c r="G16" s="6">
        <v>0</v>
      </c>
      <c r="H16" s="6">
        <v>0</v>
      </c>
      <c r="I16" s="35" t="s">
        <v>171</v>
      </c>
      <c r="J16" s="35" t="s">
        <v>131</v>
      </c>
      <c r="K16" s="35">
        <v>250</v>
      </c>
      <c r="L16" s="47" t="s">
        <v>22</v>
      </c>
      <c r="M16" s="49" t="s">
        <v>39</v>
      </c>
      <c r="N16" s="50" t="s">
        <v>198</v>
      </c>
    </row>
    <row r="17" spans="1:14" s="38" customFormat="1" ht="16.5" thickBot="1" x14ac:dyDescent="0.25">
      <c r="A17" s="53"/>
      <c r="B17" s="54" t="s">
        <v>199</v>
      </c>
      <c r="C17" s="55">
        <f>SUM(C16)</f>
        <v>1000000</v>
      </c>
      <c r="D17" s="55">
        <f t="shared" ref="D17:F17" si="0">SUM(D16)</f>
        <v>0</v>
      </c>
      <c r="E17" s="55">
        <f t="shared" si="0"/>
        <v>0</v>
      </c>
      <c r="F17" s="55">
        <f t="shared" si="0"/>
        <v>0</v>
      </c>
      <c r="G17" s="6"/>
      <c r="H17" s="6"/>
      <c r="I17" s="35"/>
      <c r="J17" s="35"/>
      <c r="K17" s="35"/>
      <c r="L17" s="47"/>
      <c r="M17" s="47"/>
      <c r="N17" s="48"/>
    </row>
    <row r="18" spans="1:14" s="38" customFormat="1" ht="13.5" x14ac:dyDescent="0.2">
      <c r="A18" s="30"/>
      <c r="B18" s="31"/>
      <c r="C18" s="45"/>
      <c r="D18" s="45"/>
      <c r="E18" s="46"/>
      <c r="F18" s="35"/>
      <c r="G18" s="6"/>
      <c r="H18" s="6"/>
      <c r="I18" s="35"/>
      <c r="J18" s="35"/>
      <c r="K18" s="35"/>
      <c r="L18" s="47"/>
      <c r="M18" s="47"/>
      <c r="N18" s="48"/>
    </row>
    <row r="19" spans="1:14" s="38" customFormat="1" ht="14.25" thickBot="1" x14ac:dyDescent="0.25">
      <c r="A19" s="30"/>
      <c r="B19" s="31"/>
      <c r="C19" s="45"/>
      <c r="D19" s="45"/>
      <c r="E19" s="46"/>
      <c r="F19" s="35"/>
      <c r="G19" s="14"/>
      <c r="H19" s="14"/>
      <c r="I19" s="56"/>
      <c r="J19" s="56"/>
      <c r="K19" s="56"/>
      <c r="L19" s="57"/>
      <c r="M19" s="57"/>
      <c r="N19" s="58"/>
    </row>
    <row r="20" spans="1:14" s="38" customFormat="1" ht="16.5" thickBot="1" x14ac:dyDescent="0.25">
      <c r="A20" s="104"/>
      <c r="B20" s="105" t="s">
        <v>17</v>
      </c>
      <c r="C20" s="106">
        <f>(C17)</f>
        <v>1000000</v>
      </c>
      <c r="D20" s="106">
        <f t="shared" ref="D20:F20" si="1">(D17)</f>
        <v>0</v>
      </c>
      <c r="E20" s="106">
        <f t="shared" si="1"/>
        <v>0</v>
      </c>
      <c r="F20" s="106">
        <f t="shared" si="1"/>
        <v>0</v>
      </c>
      <c r="G20" s="59"/>
      <c r="H20" s="59"/>
      <c r="I20" s="60"/>
      <c r="J20" s="61"/>
      <c r="K20" s="62"/>
      <c r="L20" s="63"/>
      <c r="M20" s="63"/>
      <c r="N20" s="63"/>
    </row>
    <row r="22" spans="1:14" ht="13.5" x14ac:dyDescent="0.25">
      <c r="A22" s="37" t="s">
        <v>232</v>
      </c>
      <c r="B22" s="37"/>
      <c r="C22" s="37"/>
      <c r="D22" s="37"/>
    </row>
  </sheetData>
  <mergeCells count="13">
    <mergeCell ref="A3:N3"/>
    <mergeCell ref="A4:N4"/>
    <mergeCell ref="A6:E6"/>
    <mergeCell ref="A7:E7"/>
    <mergeCell ref="F7:L7"/>
    <mergeCell ref="B5:N5"/>
    <mergeCell ref="A8:E8"/>
    <mergeCell ref="A9:E9"/>
    <mergeCell ref="B11:B13"/>
    <mergeCell ref="G11:H12"/>
    <mergeCell ref="I11:L11"/>
    <mergeCell ref="I12:J12"/>
    <mergeCell ref="K12:L12"/>
  </mergeCells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topLeftCell="A7" zoomScale="115" zoomScaleNormal="115" workbookViewId="0"/>
  </sheetViews>
  <sheetFormatPr baseColWidth="10" defaultColWidth="11.42578125" defaultRowHeight="12.75" x14ac:dyDescent="0.2"/>
  <cols>
    <col min="1" max="1" width="11.7109375" style="1" customWidth="1"/>
    <col min="2" max="2" width="39.140625" style="1" customWidth="1"/>
    <col min="3" max="4" width="17.140625" style="1" customWidth="1"/>
    <col min="5" max="6" width="15.85546875" style="1" customWidth="1"/>
    <col min="7" max="10" width="8.5703125" style="1" customWidth="1"/>
    <col min="11" max="11" width="10.5703125" style="1" customWidth="1"/>
    <col min="12" max="13" width="10.7109375" style="1" customWidth="1"/>
    <col min="14" max="14" width="13" style="1" customWidth="1"/>
    <col min="15" max="16384" width="11.42578125" style="1"/>
  </cols>
  <sheetData>
    <row r="2" spans="1:14" x14ac:dyDescent="0.2">
      <c r="N2" s="2"/>
    </row>
    <row r="3" spans="1:14" ht="19.5" x14ac:dyDescent="0.3">
      <c r="A3" s="124" t="s">
        <v>235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ht="18" x14ac:dyDescent="0.25">
      <c r="A4" s="125" t="s">
        <v>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14" ht="15.6" customHeight="1" x14ac:dyDescent="0.25">
      <c r="B5" s="125" t="s">
        <v>239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4" ht="10.9" customHeight="1" x14ac:dyDescent="0.2">
      <c r="A6" s="126"/>
      <c r="B6" s="126"/>
      <c r="C6" s="126"/>
      <c r="D6" s="126"/>
      <c r="E6" s="126"/>
    </row>
    <row r="7" spans="1:14" ht="16.5" x14ac:dyDescent="0.2">
      <c r="A7" s="111" t="s">
        <v>238</v>
      </c>
      <c r="B7" s="111"/>
      <c r="C7" s="111"/>
      <c r="D7" s="111"/>
      <c r="E7" s="111"/>
      <c r="F7" s="127"/>
      <c r="G7" s="127"/>
      <c r="H7" s="127"/>
      <c r="I7" s="127"/>
      <c r="J7" s="127"/>
      <c r="K7" s="127"/>
      <c r="L7" s="127"/>
      <c r="M7" s="76"/>
      <c r="N7" s="3"/>
    </row>
    <row r="8" spans="1:14" ht="16.5" x14ac:dyDescent="0.2">
      <c r="A8" s="111" t="s">
        <v>264</v>
      </c>
      <c r="B8" s="111"/>
      <c r="C8" s="111"/>
      <c r="D8" s="111"/>
      <c r="E8" s="111"/>
      <c r="F8" s="76"/>
      <c r="G8" s="76"/>
      <c r="H8" s="76"/>
      <c r="I8" s="76"/>
      <c r="J8" s="76"/>
      <c r="K8" s="76"/>
      <c r="L8" s="76"/>
      <c r="M8" s="76"/>
      <c r="N8" s="84" t="s">
        <v>236</v>
      </c>
    </row>
    <row r="9" spans="1:14" ht="16.5" x14ac:dyDescent="0.3">
      <c r="A9" s="128" t="s">
        <v>243</v>
      </c>
      <c r="B9" s="128"/>
      <c r="C9" s="128"/>
      <c r="D9" s="128"/>
      <c r="E9" s="128"/>
      <c r="H9" s="78"/>
      <c r="I9" s="78"/>
      <c r="J9" s="78"/>
      <c r="K9" s="78"/>
      <c r="L9" s="78"/>
      <c r="M9" s="78"/>
      <c r="N9" s="78"/>
    </row>
    <row r="10" spans="1:14" ht="6.6" customHeight="1" thickBot="1" x14ac:dyDescent="0.25">
      <c r="A10" s="83"/>
      <c r="B10" s="83"/>
      <c r="C10" s="83"/>
      <c r="D10" s="83"/>
      <c r="E10" s="83"/>
      <c r="H10" s="4"/>
      <c r="I10" s="4"/>
      <c r="J10" s="4"/>
      <c r="K10" s="4"/>
      <c r="L10" s="4"/>
      <c r="M10" s="4"/>
      <c r="N10" s="4"/>
    </row>
    <row r="11" spans="1:14" s="38" customFormat="1" ht="13.5" thickBot="1" x14ac:dyDescent="0.25">
      <c r="A11" s="92" t="s">
        <v>1</v>
      </c>
      <c r="B11" s="114" t="s">
        <v>20</v>
      </c>
      <c r="C11" s="93" t="s">
        <v>2</v>
      </c>
      <c r="D11" s="92" t="s">
        <v>2</v>
      </c>
      <c r="E11" s="92"/>
      <c r="F11" s="94"/>
      <c r="G11" s="117" t="s">
        <v>241</v>
      </c>
      <c r="H11" s="118"/>
      <c r="I11" s="121" t="s">
        <v>3</v>
      </c>
      <c r="J11" s="122"/>
      <c r="K11" s="122"/>
      <c r="L11" s="123"/>
      <c r="M11" s="95" t="s">
        <v>4</v>
      </c>
      <c r="N11" s="92" t="s">
        <v>5</v>
      </c>
    </row>
    <row r="12" spans="1:14" s="38" customFormat="1" ht="13.5" thickBot="1" x14ac:dyDescent="0.25">
      <c r="A12" s="96" t="s">
        <v>19</v>
      </c>
      <c r="B12" s="115"/>
      <c r="C12" s="97" t="s">
        <v>6</v>
      </c>
      <c r="D12" s="96" t="s">
        <v>127</v>
      </c>
      <c r="E12" s="96" t="s">
        <v>21</v>
      </c>
      <c r="F12" s="98" t="s">
        <v>240</v>
      </c>
      <c r="G12" s="119"/>
      <c r="H12" s="120"/>
      <c r="I12" s="121" t="s">
        <v>7</v>
      </c>
      <c r="J12" s="123"/>
      <c r="K12" s="121" t="s">
        <v>8</v>
      </c>
      <c r="L12" s="123"/>
      <c r="M12" s="99" t="s">
        <v>9</v>
      </c>
      <c r="N12" s="96" t="s">
        <v>10</v>
      </c>
    </row>
    <row r="13" spans="1:14" s="38" customFormat="1" ht="13.5" thickBot="1" x14ac:dyDescent="0.25">
      <c r="A13" s="100"/>
      <c r="B13" s="116"/>
      <c r="C13" s="101" t="s">
        <v>11</v>
      </c>
      <c r="D13" s="102"/>
      <c r="E13" s="100"/>
      <c r="F13" s="100"/>
      <c r="G13" s="103" t="s">
        <v>12</v>
      </c>
      <c r="H13" s="103" t="s">
        <v>13</v>
      </c>
      <c r="I13" s="103" t="s">
        <v>14</v>
      </c>
      <c r="J13" s="103" t="s">
        <v>15</v>
      </c>
      <c r="K13" s="103" t="s">
        <v>14</v>
      </c>
      <c r="L13" s="103" t="s">
        <v>15</v>
      </c>
      <c r="M13" s="100"/>
      <c r="N13" s="100" t="s">
        <v>16</v>
      </c>
    </row>
    <row r="14" spans="1:14" s="38" customFormat="1" ht="27.75" thickBot="1" x14ac:dyDescent="0.25">
      <c r="A14" s="42"/>
      <c r="B14" s="87" t="s">
        <v>255</v>
      </c>
      <c r="C14" s="40"/>
      <c r="D14" s="85"/>
      <c r="E14" s="39"/>
      <c r="F14" s="39"/>
      <c r="G14" s="39"/>
      <c r="H14" s="39"/>
      <c r="I14" s="39"/>
      <c r="J14" s="39"/>
      <c r="K14" s="39"/>
      <c r="L14" s="39"/>
      <c r="M14" s="39"/>
      <c r="N14" s="41"/>
    </row>
    <row r="15" spans="1:14" s="38" customFormat="1" ht="26.25" thickBot="1" x14ac:dyDescent="0.25">
      <c r="A15" s="43"/>
      <c r="B15" s="44" t="s">
        <v>97</v>
      </c>
      <c r="C15" s="45"/>
      <c r="D15" s="45"/>
      <c r="E15" s="46"/>
      <c r="F15" s="35"/>
      <c r="G15" s="6"/>
      <c r="H15" s="6"/>
      <c r="I15" s="35"/>
      <c r="J15" s="35"/>
      <c r="K15" s="35"/>
      <c r="L15" s="47"/>
      <c r="M15" s="47"/>
      <c r="N15" s="48"/>
    </row>
    <row r="16" spans="1:14" s="38" customFormat="1" ht="40.5" x14ac:dyDescent="0.2">
      <c r="A16" s="27" t="s">
        <v>95</v>
      </c>
      <c r="B16" s="28" t="s">
        <v>96</v>
      </c>
      <c r="C16" s="32">
        <v>0</v>
      </c>
      <c r="D16" s="34">
        <v>504571.81</v>
      </c>
      <c r="E16" s="5">
        <v>504571.8</v>
      </c>
      <c r="F16" s="5">
        <v>0</v>
      </c>
      <c r="G16" s="6">
        <v>1</v>
      </c>
      <c r="H16" s="6">
        <f t="shared" ref="H16:H19" si="0">(F16*100%)/D16</f>
        <v>0</v>
      </c>
      <c r="I16" s="35">
        <v>1</v>
      </c>
      <c r="J16" s="35" t="s">
        <v>125</v>
      </c>
      <c r="K16" s="35">
        <v>500</v>
      </c>
      <c r="L16" s="47" t="s">
        <v>22</v>
      </c>
      <c r="M16" s="47" t="s">
        <v>122</v>
      </c>
      <c r="N16" s="50" t="s">
        <v>40</v>
      </c>
    </row>
    <row r="17" spans="1:14" s="38" customFormat="1" ht="27" x14ac:dyDescent="0.2">
      <c r="A17" s="27" t="s">
        <v>118</v>
      </c>
      <c r="B17" s="28" t="s">
        <v>120</v>
      </c>
      <c r="C17" s="32">
        <v>0</v>
      </c>
      <c r="D17" s="34">
        <v>411871.62</v>
      </c>
      <c r="E17" s="5">
        <v>411871.61</v>
      </c>
      <c r="F17" s="5">
        <v>0</v>
      </c>
      <c r="G17" s="6">
        <v>1</v>
      </c>
      <c r="H17" s="6">
        <f t="shared" si="0"/>
        <v>0</v>
      </c>
      <c r="I17" s="35">
        <v>1</v>
      </c>
      <c r="J17" s="35" t="s">
        <v>125</v>
      </c>
      <c r="K17" s="35">
        <v>350</v>
      </c>
      <c r="L17" s="47" t="s">
        <v>22</v>
      </c>
      <c r="M17" s="47" t="s">
        <v>122</v>
      </c>
      <c r="N17" s="50" t="s">
        <v>40</v>
      </c>
    </row>
    <row r="18" spans="1:14" s="38" customFormat="1" ht="27" x14ac:dyDescent="0.2">
      <c r="A18" s="27" t="s">
        <v>111</v>
      </c>
      <c r="B18" s="28" t="s">
        <v>112</v>
      </c>
      <c r="C18" s="32">
        <v>0</v>
      </c>
      <c r="D18" s="34">
        <v>263693.68</v>
      </c>
      <c r="E18" s="5">
        <v>263693.68</v>
      </c>
      <c r="F18" s="5">
        <v>0</v>
      </c>
      <c r="G18" s="6">
        <v>1</v>
      </c>
      <c r="H18" s="6">
        <f t="shared" si="0"/>
        <v>0</v>
      </c>
      <c r="I18" s="35">
        <v>1</v>
      </c>
      <c r="J18" s="35" t="s">
        <v>125</v>
      </c>
      <c r="K18" s="35">
        <v>250</v>
      </c>
      <c r="L18" s="47" t="s">
        <v>22</v>
      </c>
      <c r="M18" s="47" t="s">
        <v>122</v>
      </c>
      <c r="N18" s="50" t="s">
        <v>40</v>
      </c>
    </row>
    <row r="19" spans="1:14" s="38" customFormat="1" ht="40.5" x14ac:dyDescent="0.2">
      <c r="A19" s="27" t="s">
        <v>119</v>
      </c>
      <c r="B19" s="28" t="s">
        <v>121</v>
      </c>
      <c r="C19" s="32">
        <v>0</v>
      </c>
      <c r="D19" s="34">
        <v>254788.88</v>
      </c>
      <c r="E19" s="5">
        <v>250162.67</v>
      </c>
      <c r="F19" s="5">
        <v>0</v>
      </c>
      <c r="G19" s="6">
        <v>1</v>
      </c>
      <c r="H19" s="6">
        <f t="shared" si="0"/>
        <v>0</v>
      </c>
      <c r="I19" s="35">
        <v>1</v>
      </c>
      <c r="J19" s="35" t="s">
        <v>125</v>
      </c>
      <c r="K19" s="35">
        <v>300</v>
      </c>
      <c r="L19" s="47" t="s">
        <v>22</v>
      </c>
      <c r="M19" s="47" t="s">
        <v>122</v>
      </c>
      <c r="N19" s="50" t="s">
        <v>40</v>
      </c>
    </row>
    <row r="20" spans="1:14" s="38" customFormat="1" ht="17.25" thickBot="1" x14ac:dyDescent="0.25">
      <c r="A20" s="27"/>
      <c r="B20" s="28"/>
      <c r="C20" s="32"/>
      <c r="D20" s="32"/>
      <c r="E20" s="5"/>
      <c r="F20" s="5"/>
      <c r="G20" s="6"/>
      <c r="H20" s="6"/>
      <c r="I20" s="35"/>
      <c r="J20" s="35"/>
      <c r="K20" s="35"/>
      <c r="L20" s="47"/>
      <c r="M20" s="47"/>
      <c r="N20" s="64"/>
    </row>
    <row r="21" spans="1:14" s="38" customFormat="1" ht="16.5" thickBot="1" x14ac:dyDescent="0.25">
      <c r="A21" s="53"/>
      <c r="B21" s="54" t="s">
        <v>117</v>
      </c>
      <c r="C21" s="55">
        <f>SUM(C16:C20)</f>
        <v>0</v>
      </c>
      <c r="D21" s="55">
        <f t="shared" ref="D21:F21" si="1">SUM(D16:D20)</f>
        <v>1434925.9899999998</v>
      </c>
      <c r="E21" s="55">
        <f t="shared" si="1"/>
        <v>1430299.7599999998</v>
      </c>
      <c r="F21" s="55">
        <f t="shared" si="1"/>
        <v>0</v>
      </c>
      <c r="G21" s="6"/>
      <c r="H21" s="6"/>
      <c r="I21" s="35"/>
      <c r="J21" s="35"/>
      <c r="K21" s="35"/>
      <c r="L21" s="47"/>
      <c r="M21" s="47"/>
      <c r="N21" s="48"/>
    </row>
    <row r="22" spans="1:14" s="38" customFormat="1" ht="13.5" x14ac:dyDescent="0.2">
      <c r="A22" s="30"/>
      <c r="B22" s="31"/>
      <c r="C22" s="45"/>
      <c r="D22" s="45"/>
      <c r="E22" s="46"/>
      <c r="F22" s="35"/>
      <c r="G22" s="6"/>
      <c r="H22" s="6"/>
      <c r="I22" s="35"/>
      <c r="J22" s="35"/>
      <c r="K22" s="35"/>
      <c r="L22" s="47"/>
      <c r="M22" s="47"/>
      <c r="N22" s="48"/>
    </row>
    <row r="23" spans="1:14" s="38" customFormat="1" ht="14.25" thickBot="1" x14ac:dyDescent="0.25">
      <c r="A23" s="30"/>
      <c r="B23" s="31"/>
      <c r="C23" s="45"/>
      <c r="D23" s="45"/>
      <c r="E23" s="46"/>
      <c r="F23" s="35"/>
      <c r="G23" s="14"/>
      <c r="H23" s="14"/>
      <c r="I23" s="56"/>
      <c r="J23" s="56"/>
      <c r="K23" s="56"/>
      <c r="L23" s="57"/>
      <c r="M23" s="57"/>
      <c r="N23" s="58"/>
    </row>
    <row r="24" spans="1:14" s="38" customFormat="1" ht="16.5" thickBot="1" x14ac:dyDescent="0.25">
      <c r="A24" s="104"/>
      <c r="B24" s="105" t="s">
        <v>17</v>
      </c>
      <c r="C24" s="106">
        <f>(C21)</f>
        <v>0</v>
      </c>
      <c r="D24" s="106">
        <f t="shared" ref="D24:F24" si="2">(D21)</f>
        <v>1434925.9899999998</v>
      </c>
      <c r="E24" s="106">
        <f t="shared" si="2"/>
        <v>1430299.7599999998</v>
      </c>
      <c r="F24" s="106">
        <f t="shared" si="2"/>
        <v>0</v>
      </c>
      <c r="G24" s="59"/>
      <c r="H24" s="59"/>
      <c r="I24" s="60"/>
      <c r="J24" s="61"/>
      <c r="K24" s="62"/>
      <c r="L24" s="63"/>
      <c r="M24" s="63"/>
      <c r="N24" s="63"/>
    </row>
    <row r="26" spans="1:14" ht="13.5" x14ac:dyDescent="0.25">
      <c r="A26" s="37" t="s">
        <v>232</v>
      </c>
      <c r="B26" s="37"/>
      <c r="C26" s="37"/>
      <c r="D26" s="37"/>
    </row>
  </sheetData>
  <mergeCells count="13">
    <mergeCell ref="A3:N3"/>
    <mergeCell ref="A4:N4"/>
    <mergeCell ref="A6:E6"/>
    <mergeCell ref="A7:E7"/>
    <mergeCell ref="F7:L7"/>
    <mergeCell ref="B5:N5"/>
    <mergeCell ref="A8:E8"/>
    <mergeCell ref="A9:E9"/>
    <mergeCell ref="B11:B13"/>
    <mergeCell ref="G11:H12"/>
    <mergeCell ref="I11:L11"/>
    <mergeCell ref="I12:J12"/>
    <mergeCell ref="K12:L12"/>
  </mergeCells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3"/>
  <sheetViews>
    <sheetView zoomScale="115" zoomScaleNormal="115" workbookViewId="0"/>
  </sheetViews>
  <sheetFormatPr baseColWidth="10" defaultColWidth="11.42578125" defaultRowHeight="12.75" x14ac:dyDescent="0.2"/>
  <cols>
    <col min="1" max="1" width="11.7109375" style="1" customWidth="1"/>
    <col min="2" max="2" width="39.140625" style="1" customWidth="1"/>
    <col min="3" max="4" width="17.140625" style="1" customWidth="1"/>
    <col min="5" max="6" width="15.85546875" style="1" customWidth="1"/>
    <col min="7" max="10" width="8.5703125" style="1" customWidth="1"/>
    <col min="11" max="11" width="10.5703125" style="1" customWidth="1"/>
    <col min="12" max="13" width="10.7109375" style="1" customWidth="1"/>
    <col min="14" max="14" width="13" style="1" customWidth="1"/>
    <col min="15" max="16384" width="11.42578125" style="1"/>
  </cols>
  <sheetData>
    <row r="2" spans="1:14" x14ac:dyDescent="0.2">
      <c r="N2" s="2"/>
    </row>
    <row r="3" spans="1:14" ht="19.5" x14ac:dyDescent="0.3">
      <c r="A3" s="124" t="s">
        <v>235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ht="18" x14ac:dyDescent="0.25">
      <c r="A4" s="125" t="s">
        <v>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14" ht="15.6" customHeight="1" x14ac:dyDescent="0.25">
      <c r="B5" s="125" t="s">
        <v>239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4" ht="10.9" customHeight="1" x14ac:dyDescent="0.2">
      <c r="A6" s="126"/>
      <c r="B6" s="126"/>
      <c r="C6" s="126"/>
      <c r="D6" s="126"/>
      <c r="E6" s="126"/>
    </row>
    <row r="7" spans="1:14" ht="16.5" x14ac:dyDescent="0.2">
      <c r="A7" s="111" t="s">
        <v>238</v>
      </c>
      <c r="B7" s="111"/>
      <c r="C7" s="111"/>
      <c r="D7" s="111"/>
      <c r="E7" s="111"/>
      <c r="F7" s="127"/>
      <c r="G7" s="127"/>
      <c r="H7" s="127"/>
      <c r="I7" s="127"/>
      <c r="J7" s="127"/>
      <c r="K7" s="127"/>
      <c r="L7" s="127"/>
      <c r="M7" s="76"/>
      <c r="N7" s="3"/>
    </row>
    <row r="8" spans="1:14" ht="16.5" x14ac:dyDescent="0.2">
      <c r="A8" s="111" t="s">
        <v>264</v>
      </c>
      <c r="B8" s="111"/>
      <c r="C8" s="111"/>
      <c r="D8" s="111"/>
      <c r="E8" s="111"/>
      <c r="F8" s="76"/>
      <c r="G8" s="76"/>
      <c r="H8" s="76"/>
      <c r="I8" s="76"/>
      <c r="J8" s="76"/>
      <c r="K8" s="76"/>
      <c r="L8" s="76"/>
      <c r="M8" s="76"/>
      <c r="N8" s="84" t="s">
        <v>236</v>
      </c>
    </row>
    <row r="9" spans="1:14" ht="16.5" x14ac:dyDescent="0.3">
      <c r="A9" s="128" t="s">
        <v>243</v>
      </c>
      <c r="B9" s="128"/>
      <c r="C9" s="128"/>
      <c r="D9" s="128"/>
      <c r="E9" s="128"/>
      <c r="H9" s="78"/>
      <c r="I9" s="78"/>
      <c r="J9" s="78"/>
      <c r="K9" s="78"/>
      <c r="L9" s="78"/>
      <c r="M9" s="78"/>
      <c r="N9" s="78"/>
    </row>
    <row r="10" spans="1:14" ht="6.6" customHeight="1" thickBot="1" x14ac:dyDescent="0.25">
      <c r="A10" s="83"/>
      <c r="B10" s="83"/>
      <c r="C10" s="83"/>
      <c r="D10" s="83"/>
      <c r="E10" s="83"/>
      <c r="H10" s="4"/>
      <c r="I10" s="4"/>
      <c r="J10" s="4"/>
      <c r="K10" s="4"/>
      <c r="L10" s="4"/>
      <c r="M10" s="4"/>
      <c r="N10" s="4"/>
    </row>
    <row r="11" spans="1:14" s="38" customFormat="1" ht="13.5" thickBot="1" x14ac:dyDescent="0.25">
      <c r="A11" s="92" t="s">
        <v>1</v>
      </c>
      <c r="B11" s="114" t="s">
        <v>20</v>
      </c>
      <c r="C11" s="93" t="s">
        <v>2</v>
      </c>
      <c r="D11" s="92" t="s">
        <v>2</v>
      </c>
      <c r="E11" s="92"/>
      <c r="F11" s="94"/>
      <c r="G11" s="117" t="s">
        <v>241</v>
      </c>
      <c r="H11" s="118"/>
      <c r="I11" s="121" t="s">
        <v>3</v>
      </c>
      <c r="J11" s="122"/>
      <c r="K11" s="122"/>
      <c r="L11" s="123"/>
      <c r="M11" s="95" t="s">
        <v>4</v>
      </c>
      <c r="N11" s="92" t="s">
        <v>5</v>
      </c>
    </row>
    <row r="12" spans="1:14" s="38" customFormat="1" ht="13.5" thickBot="1" x14ac:dyDescent="0.25">
      <c r="A12" s="96" t="s">
        <v>19</v>
      </c>
      <c r="B12" s="115"/>
      <c r="C12" s="97" t="s">
        <v>6</v>
      </c>
      <c r="D12" s="96" t="s">
        <v>127</v>
      </c>
      <c r="E12" s="96" t="s">
        <v>21</v>
      </c>
      <c r="F12" s="98" t="s">
        <v>240</v>
      </c>
      <c r="G12" s="119"/>
      <c r="H12" s="120"/>
      <c r="I12" s="121" t="s">
        <v>7</v>
      </c>
      <c r="J12" s="123"/>
      <c r="K12" s="121" t="s">
        <v>8</v>
      </c>
      <c r="L12" s="123"/>
      <c r="M12" s="99" t="s">
        <v>9</v>
      </c>
      <c r="N12" s="96" t="s">
        <v>10</v>
      </c>
    </row>
    <row r="13" spans="1:14" s="38" customFormat="1" ht="13.5" thickBot="1" x14ac:dyDescent="0.25">
      <c r="A13" s="100"/>
      <c r="B13" s="116"/>
      <c r="C13" s="101" t="s">
        <v>11</v>
      </c>
      <c r="D13" s="102"/>
      <c r="E13" s="100"/>
      <c r="F13" s="100"/>
      <c r="G13" s="103" t="s">
        <v>12</v>
      </c>
      <c r="H13" s="103" t="s">
        <v>13</v>
      </c>
      <c r="I13" s="103" t="s">
        <v>14</v>
      </c>
      <c r="J13" s="103" t="s">
        <v>15</v>
      </c>
      <c r="K13" s="103" t="s">
        <v>14</v>
      </c>
      <c r="L13" s="103" t="s">
        <v>15</v>
      </c>
      <c r="M13" s="100"/>
      <c r="N13" s="100" t="s">
        <v>16</v>
      </c>
    </row>
    <row r="14" spans="1:14" s="38" customFormat="1" ht="27.75" thickBot="1" x14ac:dyDescent="0.25">
      <c r="A14" s="42"/>
      <c r="B14" s="87" t="s">
        <v>255</v>
      </c>
      <c r="C14" s="40"/>
      <c r="D14" s="85"/>
      <c r="E14" s="39"/>
      <c r="F14" s="39"/>
      <c r="G14" s="39"/>
      <c r="H14" s="39"/>
      <c r="I14" s="39"/>
      <c r="J14" s="39"/>
      <c r="K14" s="39"/>
      <c r="L14" s="39"/>
      <c r="M14" s="39"/>
      <c r="N14" s="41"/>
    </row>
    <row r="15" spans="1:14" s="38" customFormat="1" ht="26.25" thickBot="1" x14ac:dyDescent="0.25">
      <c r="A15" s="43"/>
      <c r="B15" s="44" t="s">
        <v>193</v>
      </c>
      <c r="C15" s="45"/>
      <c r="D15" s="45"/>
      <c r="E15" s="46"/>
      <c r="F15" s="35"/>
      <c r="G15" s="6"/>
      <c r="H15" s="6"/>
      <c r="I15" s="35"/>
      <c r="J15" s="35"/>
      <c r="K15" s="35"/>
      <c r="L15" s="47"/>
      <c r="M15" s="47"/>
      <c r="N15" s="48"/>
    </row>
    <row r="16" spans="1:14" s="38" customFormat="1" ht="41.25" thickBot="1" x14ac:dyDescent="0.25">
      <c r="A16" s="30">
        <v>20</v>
      </c>
      <c r="B16" s="31" t="s">
        <v>194</v>
      </c>
      <c r="C16" s="32">
        <v>100000</v>
      </c>
      <c r="D16" s="34">
        <v>0</v>
      </c>
      <c r="E16" s="5">
        <v>0</v>
      </c>
      <c r="F16" s="5">
        <v>0</v>
      </c>
      <c r="G16" s="6">
        <v>0</v>
      </c>
      <c r="H16" s="6">
        <v>0</v>
      </c>
      <c r="I16" s="35" t="s">
        <v>171</v>
      </c>
      <c r="J16" s="35" t="s">
        <v>131</v>
      </c>
      <c r="K16" s="35">
        <v>250</v>
      </c>
      <c r="L16" s="47" t="s">
        <v>22</v>
      </c>
      <c r="M16" s="49" t="s">
        <v>39</v>
      </c>
      <c r="N16" s="50" t="s">
        <v>140</v>
      </c>
    </row>
    <row r="17" spans="1:14" s="38" customFormat="1" ht="16.5" thickBot="1" x14ac:dyDescent="0.25">
      <c r="A17" s="53"/>
      <c r="B17" s="54" t="s">
        <v>195</v>
      </c>
      <c r="C17" s="55">
        <f>SUM(C16)</f>
        <v>100000</v>
      </c>
      <c r="D17" s="55">
        <f t="shared" ref="D17:F17" si="0">SUM(D16)</f>
        <v>0</v>
      </c>
      <c r="E17" s="55">
        <f t="shared" si="0"/>
        <v>0</v>
      </c>
      <c r="F17" s="55">
        <f t="shared" si="0"/>
        <v>0</v>
      </c>
      <c r="G17" s="6"/>
      <c r="H17" s="6"/>
      <c r="I17" s="35"/>
      <c r="J17" s="35"/>
      <c r="K17" s="35"/>
      <c r="L17" s="47"/>
      <c r="M17" s="47"/>
      <c r="N17" s="48"/>
    </row>
    <row r="18" spans="1:14" s="38" customFormat="1" ht="13.5" x14ac:dyDescent="0.2">
      <c r="A18" s="30"/>
      <c r="B18" s="31"/>
      <c r="C18" s="45"/>
      <c r="D18" s="45"/>
      <c r="E18" s="46"/>
      <c r="F18" s="35"/>
      <c r="G18" s="6"/>
      <c r="H18" s="6"/>
      <c r="I18" s="35"/>
      <c r="J18" s="35"/>
      <c r="K18" s="35"/>
      <c r="L18" s="47"/>
      <c r="M18" s="47"/>
      <c r="N18" s="48"/>
    </row>
    <row r="19" spans="1:14" s="38" customFormat="1" ht="13.5" x14ac:dyDescent="0.2">
      <c r="A19" s="30"/>
      <c r="B19" s="31"/>
      <c r="C19" s="45"/>
      <c r="D19" s="45"/>
      <c r="E19" s="46"/>
      <c r="F19" s="35"/>
      <c r="G19" s="6"/>
      <c r="H19" s="6"/>
      <c r="I19" s="35"/>
      <c r="J19" s="35"/>
      <c r="K19" s="35"/>
      <c r="L19" s="47"/>
      <c r="M19" s="47"/>
      <c r="N19" s="48"/>
    </row>
    <row r="20" spans="1:14" s="38" customFormat="1" ht="14.25" thickBot="1" x14ac:dyDescent="0.25">
      <c r="A20" s="30"/>
      <c r="B20" s="31"/>
      <c r="C20" s="45"/>
      <c r="D20" s="45"/>
      <c r="E20" s="46"/>
      <c r="F20" s="35"/>
      <c r="G20" s="14"/>
      <c r="H20" s="14"/>
      <c r="I20" s="56"/>
      <c r="J20" s="56"/>
      <c r="K20" s="56"/>
      <c r="L20" s="57"/>
      <c r="M20" s="57"/>
      <c r="N20" s="58"/>
    </row>
    <row r="21" spans="1:14" s="38" customFormat="1" ht="16.5" thickBot="1" x14ac:dyDescent="0.25">
      <c r="A21" s="104"/>
      <c r="B21" s="105" t="s">
        <v>17</v>
      </c>
      <c r="C21" s="106">
        <f>(C17)</f>
        <v>100000</v>
      </c>
      <c r="D21" s="106">
        <f t="shared" ref="D21:F21" si="1">(D17)</f>
        <v>0</v>
      </c>
      <c r="E21" s="106">
        <f t="shared" si="1"/>
        <v>0</v>
      </c>
      <c r="F21" s="106">
        <f t="shared" si="1"/>
        <v>0</v>
      </c>
      <c r="G21" s="59"/>
      <c r="H21" s="59"/>
      <c r="I21" s="60"/>
      <c r="J21" s="61"/>
      <c r="K21" s="62"/>
      <c r="L21" s="63"/>
      <c r="M21" s="63"/>
      <c r="N21" s="63"/>
    </row>
    <row r="22" spans="1:14" s="38" customFormat="1" x14ac:dyDescent="0.2"/>
    <row r="23" spans="1:14" ht="13.5" x14ac:dyDescent="0.25">
      <c r="A23" s="37" t="s">
        <v>232</v>
      </c>
      <c r="B23" s="37"/>
      <c r="C23" s="37"/>
      <c r="D23" s="37"/>
    </row>
  </sheetData>
  <mergeCells count="13">
    <mergeCell ref="A3:N3"/>
    <mergeCell ref="A4:N4"/>
    <mergeCell ref="A6:E6"/>
    <mergeCell ref="A7:E7"/>
    <mergeCell ref="F7:L7"/>
    <mergeCell ref="B5:N5"/>
    <mergeCell ref="A8:E8"/>
    <mergeCell ref="A9:E9"/>
    <mergeCell ref="B11:B13"/>
    <mergeCell ref="G11:H12"/>
    <mergeCell ref="I11:L11"/>
    <mergeCell ref="I12:J12"/>
    <mergeCell ref="K12:L12"/>
  </mergeCells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2"/>
  <sheetViews>
    <sheetView zoomScale="115" zoomScaleNormal="115" workbookViewId="0"/>
  </sheetViews>
  <sheetFormatPr baseColWidth="10" defaultColWidth="11.42578125" defaultRowHeight="12.75" x14ac:dyDescent="0.2"/>
  <cols>
    <col min="1" max="1" width="11.7109375" style="1" customWidth="1"/>
    <col min="2" max="2" width="39.140625" style="1" customWidth="1"/>
    <col min="3" max="4" width="17.140625" style="1" customWidth="1"/>
    <col min="5" max="6" width="15.85546875" style="1" customWidth="1"/>
    <col min="7" max="10" width="8.5703125" style="1" customWidth="1"/>
    <col min="11" max="11" width="10.5703125" style="1" customWidth="1"/>
    <col min="12" max="13" width="10.7109375" style="1" customWidth="1"/>
    <col min="14" max="14" width="13" style="1" customWidth="1"/>
    <col min="15" max="16384" width="11.42578125" style="1"/>
  </cols>
  <sheetData>
    <row r="2" spans="1:14" x14ac:dyDescent="0.2">
      <c r="N2" s="2"/>
    </row>
    <row r="3" spans="1:14" ht="19.5" x14ac:dyDescent="0.3">
      <c r="A3" s="124" t="s">
        <v>235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ht="18" x14ac:dyDescent="0.25">
      <c r="A4" s="125" t="s">
        <v>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14" ht="15.6" customHeight="1" x14ac:dyDescent="0.25">
      <c r="B5" s="125" t="s">
        <v>239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4" ht="10.9" customHeight="1" x14ac:dyDescent="0.2">
      <c r="A6" s="126"/>
      <c r="B6" s="126"/>
      <c r="C6" s="126"/>
      <c r="D6" s="126"/>
      <c r="E6" s="126"/>
    </row>
    <row r="7" spans="1:14" ht="16.5" x14ac:dyDescent="0.2">
      <c r="A7" s="111" t="s">
        <v>238</v>
      </c>
      <c r="B7" s="111"/>
      <c r="C7" s="111"/>
      <c r="D7" s="111"/>
      <c r="E7" s="111"/>
      <c r="F7" s="127"/>
      <c r="G7" s="127"/>
      <c r="H7" s="127"/>
      <c r="I7" s="127"/>
      <c r="J7" s="127"/>
      <c r="K7" s="127"/>
      <c r="L7" s="127"/>
      <c r="M7" s="76"/>
      <c r="N7" s="3"/>
    </row>
    <row r="8" spans="1:14" ht="16.5" x14ac:dyDescent="0.2">
      <c r="A8" s="111" t="s">
        <v>263</v>
      </c>
      <c r="B8" s="111"/>
      <c r="C8" s="111"/>
      <c r="D8" s="111"/>
      <c r="E8" s="111"/>
      <c r="F8" s="76"/>
      <c r="G8" s="76"/>
      <c r="H8" s="76"/>
      <c r="I8" s="76"/>
      <c r="J8" s="76"/>
      <c r="K8" s="76"/>
      <c r="L8" s="76"/>
      <c r="M8" s="76"/>
      <c r="N8" s="84" t="s">
        <v>236</v>
      </c>
    </row>
    <row r="9" spans="1:14" ht="16.5" x14ac:dyDescent="0.3">
      <c r="A9" s="128" t="s">
        <v>243</v>
      </c>
      <c r="B9" s="128"/>
      <c r="C9" s="128"/>
      <c r="D9" s="128"/>
      <c r="E9" s="128"/>
      <c r="H9" s="78"/>
      <c r="I9" s="78"/>
      <c r="J9" s="78"/>
      <c r="K9" s="78"/>
      <c r="L9" s="78"/>
      <c r="M9" s="78"/>
      <c r="N9" s="78"/>
    </row>
    <row r="10" spans="1:14" ht="6.6" customHeight="1" thickBot="1" x14ac:dyDescent="0.25">
      <c r="A10" s="83"/>
      <c r="B10" s="83"/>
      <c r="C10" s="83"/>
      <c r="D10" s="83"/>
      <c r="E10" s="83"/>
      <c r="H10" s="4"/>
      <c r="I10" s="4"/>
      <c r="J10" s="4"/>
      <c r="K10" s="4"/>
      <c r="L10" s="4"/>
      <c r="M10" s="4"/>
      <c r="N10" s="4"/>
    </row>
    <row r="11" spans="1:14" s="38" customFormat="1" ht="13.5" thickBot="1" x14ac:dyDescent="0.25">
      <c r="A11" s="92" t="s">
        <v>1</v>
      </c>
      <c r="B11" s="114" t="s">
        <v>20</v>
      </c>
      <c r="C11" s="93" t="s">
        <v>2</v>
      </c>
      <c r="D11" s="92" t="s">
        <v>2</v>
      </c>
      <c r="E11" s="92"/>
      <c r="F11" s="94"/>
      <c r="G11" s="117" t="s">
        <v>241</v>
      </c>
      <c r="H11" s="118"/>
      <c r="I11" s="121" t="s">
        <v>3</v>
      </c>
      <c r="J11" s="122"/>
      <c r="K11" s="122"/>
      <c r="L11" s="123"/>
      <c r="M11" s="95" t="s">
        <v>4</v>
      </c>
      <c r="N11" s="92" t="s">
        <v>5</v>
      </c>
    </row>
    <row r="12" spans="1:14" s="38" customFormat="1" ht="13.5" thickBot="1" x14ac:dyDescent="0.25">
      <c r="A12" s="96" t="s">
        <v>19</v>
      </c>
      <c r="B12" s="115"/>
      <c r="C12" s="97" t="s">
        <v>6</v>
      </c>
      <c r="D12" s="96" t="s">
        <v>127</v>
      </c>
      <c r="E12" s="96" t="s">
        <v>21</v>
      </c>
      <c r="F12" s="98" t="s">
        <v>240</v>
      </c>
      <c r="G12" s="119"/>
      <c r="H12" s="120"/>
      <c r="I12" s="121" t="s">
        <v>7</v>
      </c>
      <c r="J12" s="123"/>
      <c r="K12" s="121" t="s">
        <v>8</v>
      </c>
      <c r="L12" s="123"/>
      <c r="M12" s="99" t="s">
        <v>9</v>
      </c>
      <c r="N12" s="96" t="s">
        <v>10</v>
      </c>
    </row>
    <row r="13" spans="1:14" s="38" customFormat="1" ht="13.5" thickBot="1" x14ac:dyDescent="0.25">
      <c r="A13" s="100"/>
      <c r="B13" s="116"/>
      <c r="C13" s="101" t="s">
        <v>11</v>
      </c>
      <c r="D13" s="102"/>
      <c r="E13" s="100"/>
      <c r="F13" s="100"/>
      <c r="G13" s="103" t="s">
        <v>12</v>
      </c>
      <c r="H13" s="103" t="s">
        <v>13</v>
      </c>
      <c r="I13" s="103" t="s">
        <v>14</v>
      </c>
      <c r="J13" s="103" t="s">
        <v>15</v>
      </c>
      <c r="K13" s="103" t="s">
        <v>14</v>
      </c>
      <c r="L13" s="103" t="s">
        <v>15</v>
      </c>
      <c r="M13" s="100"/>
      <c r="N13" s="100" t="s">
        <v>16</v>
      </c>
    </row>
    <row r="14" spans="1:14" s="38" customFormat="1" ht="27.75" thickBot="1" x14ac:dyDescent="0.25">
      <c r="A14" s="42"/>
      <c r="B14" s="87" t="s">
        <v>255</v>
      </c>
      <c r="C14" s="40"/>
      <c r="D14" s="85"/>
      <c r="E14" s="39"/>
      <c r="F14" s="39"/>
      <c r="G14" s="39"/>
      <c r="H14" s="39"/>
      <c r="I14" s="39"/>
      <c r="J14" s="39"/>
      <c r="K14" s="39"/>
      <c r="L14" s="39"/>
      <c r="M14" s="39"/>
      <c r="N14" s="41"/>
    </row>
    <row r="15" spans="1:14" s="38" customFormat="1" ht="26.25" thickBot="1" x14ac:dyDescent="0.25">
      <c r="A15" s="43"/>
      <c r="B15" s="44" t="s">
        <v>190</v>
      </c>
      <c r="C15" s="45"/>
      <c r="D15" s="45"/>
      <c r="E15" s="46"/>
      <c r="F15" s="35"/>
      <c r="G15" s="6"/>
      <c r="H15" s="6"/>
      <c r="I15" s="35"/>
      <c r="J15" s="35"/>
      <c r="K15" s="35"/>
      <c r="L15" s="47"/>
      <c r="M15" s="47"/>
      <c r="N15" s="48"/>
    </row>
    <row r="16" spans="1:14" s="38" customFormat="1" ht="27.75" thickBot="1" x14ac:dyDescent="0.25">
      <c r="A16" s="30">
        <v>19</v>
      </c>
      <c r="B16" s="31" t="s">
        <v>191</v>
      </c>
      <c r="C16" s="32">
        <v>728900</v>
      </c>
      <c r="D16" s="34">
        <v>1.33</v>
      </c>
      <c r="E16" s="5">
        <v>0</v>
      </c>
      <c r="F16" s="5">
        <v>0</v>
      </c>
      <c r="G16" s="6">
        <v>0</v>
      </c>
      <c r="H16" s="6">
        <f t="shared" ref="H16" si="0">(F16*100%)/D16</f>
        <v>0</v>
      </c>
      <c r="I16" s="35" t="s">
        <v>171</v>
      </c>
      <c r="J16" s="35" t="s">
        <v>131</v>
      </c>
      <c r="K16" s="35">
        <v>250</v>
      </c>
      <c r="L16" s="47" t="s">
        <v>22</v>
      </c>
      <c r="M16" s="49" t="s">
        <v>39</v>
      </c>
      <c r="N16" s="50" t="s">
        <v>140</v>
      </c>
    </row>
    <row r="17" spans="1:14" s="38" customFormat="1" ht="16.5" thickBot="1" x14ac:dyDescent="0.25">
      <c r="A17" s="53"/>
      <c r="B17" s="54" t="s">
        <v>192</v>
      </c>
      <c r="C17" s="55">
        <f>SUM(C16)</f>
        <v>728900</v>
      </c>
      <c r="D17" s="55">
        <f t="shared" ref="D17:F17" si="1">SUM(D16)</f>
        <v>1.33</v>
      </c>
      <c r="E17" s="55">
        <f t="shared" si="1"/>
        <v>0</v>
      </c>
      <c r="F17" s="55">
        <f t="shared" si="1"/>
        <v>0</v>
      </c>
      <c r="G17" s="6"/>
      <c r="H17" s="6"/>
      <c r="I17" s="35"/>
      <c r="J17" s="35"/>
      <c r="K17" s="35"/>
      <c r="L17" s="47"/>
      <c r="M17" s="47"/>
      <c r="N17" s="48"/>
    </row>
    <row r="18" spans="1:14" s="38" customFormat="1" ht="13.5" x14ac:dyDescent="0.2">
      <c r="A18" s="30"/>
      <c r="B18" s="31"/>
      <c r="C18" s="45"/>
      <c r="D18" s="45"/>
      <c r="E18" s="46"/>
      <c r="F18" s="35"/>
      <c r="G18" s="6"/>
      <c r="H18" s="6"/>
      <c r="I18" s="35"/>
      <c r="J18" s="35"/>
      <c r="K18" s="35"/>
      <c r="L18" s="47"/>
      <c r="M18" s="47"/>
      <c r="N18" s="48"/>
    </row>
    <row r="19" spans="1:14" s="38" customFormat="1" ht="14.25" thickBot="1" x14ac:dyDescent="0.25">
      <c r="A19" s="30"/>
      <c r="B19" s="31"/>
      <c r="C19" s="45"/>
      <c r="D19" s="45"/>
      <c r="E19" s="46"/>
      <c r="F19" s="35"/>
      <c r="G19" s="14"/>
      <c r="H19" s="14"/>
      <c r="I19" s="56"/>
      <c r="J19" s="56"/>
      <c r="K19" s="56"/>
      <c r="L19" s="57"/>
      <c r="M19" s="57"/>
      <c r="N19" s="58"/>
    </row>
    <row r="20" spans="1:14" s="38" customFormat="1" ht="16.5" thickBot="1" x14ac:dyDescent="0.25">
      <c r="A20" s="104"/>
      <c r="B20" s="105" t="s">
        <v>17</v>
      </c>
      <c r="C20" s="106">
        <f>(C17)</f>
        <v>728900</v>
      </c>
      <c r="D20" s="106">
        <f t="shared" ref="D20:F20" si="2">(D17)</f>
        <v>1.33</v>
      </c>
      <c r="E20" s="106">
        <f t="shared" si="2"/>
        <v>0</v>
      </c>
      <c r="F20" s="106">
        <f t="shared" si="2"/>
        <v>0</v>
      </c>
      <c r="G20" s="59"/>
      <c r="H20" s="59"/>
      <c r="I20" s="60"/>
      <c r="J20" s="61"/>
      <c r="K20" s="62"/>
      <c r="L20" s="63"/>
      <c r="M20" s="63"/>
      <c r="N20" s="63"/>
    </row>
    <row r="22" spans="1:14" ht="13.5" x14ac:dyDescent="0.25">
      <c r="A22" s="37" t="s">
        <v>232</v>
      </c>
      <c r="B22" s="37"/>
      <c r="C22" s="37"/>
      <c r="D22" s="37"/>
    </row>
  </sheetData>
  <mergeCells count="13">
    <mergeCell ref="A3:N3"/>
    <mergeCell ref="A4:N4"/>
    <mergeCell ref="A6:E6"/>
    <mergeCell ref="A7:E7"/>
    <mergeCell ref="F7:L7"/>
    <mergeCell ref="B5:N5"/>
    <mergeCell ref="A8:E8"/>
    <mergeCell ref="A9:E9"/>
    <mergeCell ref="B11:B13"/>
    <mergeCell ref="G11:H12"/>
    <mergeCell ref="I11:L11"/>
    <mergeCell ref="I12:J12"/>
    <mergeCell ref="K12:L12"/>
  </mergeCells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2"/>
  <sheetViews>
    <sheetView zoomScale="115" zoomScaleNormal="115" workbookViewId="0"/>
  </sheetViews>
  <sheetFormatPr baseColWidth="10" defaultColWidth="11.42578125" defaultRowHeight="12.75" x14ac:dyDescent="0.2"/>
  <cols>
    <col min="1" max="1" width="11.7109375" style="1" customWidth="1"/>
    <col min="2" max="2" width="39.140625" style="1" customWidth="1"/>
    <col min="3" max="4" width="17.140625" style="1" customWidth="1"/>
    <col min="5" max="6" width="15.85546875" style="1" customWidth="1"/>
    <col min="7" max="10" width="8.5703125" style="1" customWidth="1"/>
    <col min="11" max="11" width="10.5703125" style="1" customWidth="1"/>
    <col min="12" max="13" width="10.7109375" style="1" customWidth="1"/>
    <col min="14" max="14" width="13" style="1" customWidth="1"/>
    <col min="15" max="16384" width="11.42578125" style="1"/>
  </cols>
  <sheetData>
    <row r="2" spans="1:14" x14ac:dyDescent="0.2">
      <c r="N2" s="2"/>
    </row>
    <row r="3" spans="1:14" ht="19.5" x14ac:dyDescent="0.3">
      <c r="A3" s="124" t="s">
        <v>235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ht="18" x14ac:dyDescent="0.25">
      <c r="A4" s="125" t="s">
        <v>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14" ht="15.6" customHeight="1" x14ac:dyDescent="0.25">
      <c r="B5" s="125" t="s">
        <v>239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4" ht="10.9" customHeight="1" x14ac:dyDescent="0.2">
      <c r="A6" s="126"/>
      <c r="B6" s="126"/>
      <c r="C6" s="126"/>
      <c r="D6" s="126"/>
      <c r="E6" s="126"/>
    </row>
    <row r="7" spans="1:14" ht="16.5" x14ac:dyDescent="0.2">
      <c r="A7" s="111" t="s">
        <v>238</v>
      </c>
      <c r="B7" s="111"/>
      <c r="C7" s="111"/>
      <c r="D7" s="111"/>
      <c r="E7" s="111"/>
      <c r="F7" s="127"/>
      <c r="G7" s="127"/>
      <c r="H7" s="127"/>
      <c r="I7" s="127"/>
      <c r="J7" s="127"/>
      <c r="K7" s="127"/>
      <c r="L7" s="127"/>
      <c r="M7" s="76"/>
      <c r="N7" s="3"/>
    </row>
    <row r="8" spans="1:14" ht="16.5" x14ac:dyDescent="0.2">
      <c r="A8" s="111" t="s">
        <v>263</v>
      </c>
      <c r="B8" s="111"/>
      <c r="C8" s="111"/>
      <c r="D8" s="111"/>
      <c r="E8" s="111"/>
      <c r="F8" s="76"/>
      <c r="G8" s="76"/>
      <c r="H8" s="76"/>
      <c r="I8" s="76"/>
      <c r="J8" s="76"/>
      <c r="K8" s="76"/>
      <c r="L8" s="76"/>
      <c r="M8" s="76"/>
      <c r="N8" s="84" t="s">
        <v>236</v>
      </c>
    </row>
    <row r="9" spans="1:14" ht="16.5" x14ac:dyDescent="0.3">
      <c r="A9" s="128" t="s">
        <v>243</v>
      </c>
      <c r="B9" s="128"/>
      <c r="C9" s="128"/>
      <c r="D9" s="128"/>
      <c r="E9" s="128"/>
      <c r="H9" s="78"/>
      <c r="I9" s="78"/>
      <c r="J9" s="78"/>
      <c r="K9" s="78"/>
      <c r="L9" s="78"/>
      <c r="M9" s="78"/>
      <c r="N9" s="78"/>
    </row>
    <row r="10" spans="1:14" ht="6.6" customHeight="1" thickBot="1" x14ac:dyDescent="0.25">
      <c r="A10" s="83"/>
      <c r="B10" s="83"/>
      <c r="C10" s="83"/>
      <c r="D10" s="83"/>
      <c r="E10" s="83"/>
      <c r="H10" s="4"/>
      <c r="I10" s="4"/>
      <c r="J10" s="4"/>
      <c r="K10" s="4"/>
      <c r="L10" s="4"/>
      <c r="M10" s="4"/>
      <c r="N10" s="4"/>
    </row>
    <row r="11" spans="1:14" s="38" customFormat="1" ht="13.5" thickBot="1" x14ac:dyDescent="0.25">
      <c r="A11" s="92" t="s">
        <v>1</v>
      </c>
      <c r="B11" s="114" t="s">
        <v>20</v>
      </c>
      <c r="C11" s="93" t="s">
        <v>2</v>
      </c>
      <c r="D11" s="92" t="s">
        <v>2</v>
      </c>
      <c r="E11" s="92"/>
      <c r="F11" s="94"/>
      <c r="G11" s="117" t="s">
        <v>241</v>
      </c>
      <c r="H11" s="118"/>
      <c r="I11" s="121" t="s">
        <v>3</v>
      </c>
      <c r="J11" s="122"/>
      <c r="K11" s="122"/>
      <c r="L11" s="123"/>
      <c r="M11" s="95" t="s">
        <v>4</v>
      </c>
      <c r="N11" s="92" t="s">
        <v>5</v>
      </c>
    </row>
    <row r="12" spans="1:14" s="38" customFormat="1" ht="13.5" thickBot="1" x14ac:dyDescent="0.25">
      <c r="A12" s="96" t="s">
        <v>19</v>
      </c>
      <c r="B12" s="115"/>
      <c r="C12" s="97" t="s">
        <v>6</v>
      </c>
      <c r="D12" s="96" t="s">
        <v>127</v>
      </c>
      <c r="E12" s="96" t="s">
        <v>21</v>
      </c>
      <c r="F12" s="98" t="s">
        <v>240</v>
      </c>
      <c r="G12" s="119"/>
      <c r="H12" s="120"/>
      <c r="I12" s="121" t="s">
        <v>7</v>
      </c>
      <c r="J12" s="123"/>
      <c r="K12" s="121" t="s">
        <v>8</v>
      </c>
      <c r="L12" s="123"/>
      <c r="M12" s="99" t="s">
        <v>9</v>
      </c>
      <c r="N12" s="96" t="s">
        <v>10</v>
      </c>
    </row>
    <row r="13" spans="1:14" s="38" customFormat="1" ht="13.5" thickBot="1" x14ac:dyDescent="0.25">
      <c r="A13" s="100"/>
      <c r="B13" s="116"/>
      <c r="C13" s="101" t="s">
        <v>11</v>
      </c>
      <c r="D13" s="102"/>
      <c r="E13" s="100"/>
      <c r="F13" s="100"/>
      <c r="G13" s="103" t="s">
        <v>12</v>
      </c>
      <c r="H13" s="103" t="s">
        <v>13</v>
      </c>
      <c r="I13" s="103" t="s">
        <v>14</v>
      </c>
      <c r="J13" s="103" t="s">
        <v>15</v>
      </c>
      <c r="K13" s="103" t="s">
        <v>14</v>
      </c>
      <c r="L13" s="103" t="s">
        <v>15</v>
      </c>
      <c r="M13" s="100"/>
      <c r="N13" s="100" t="s">
        <v>16</v>
      </c>
    </row>
    <row r="14" spans="1:14" s="38" customFormat="1" ht="27.75" thickBot="1" x14ac:dyDescent="0.25">
      <c r="A14" s="42"/>
      <c r="B14" s="87" t="s">
        <v>255</v>
      </c>
      <c r="C14" s="40"/>
      <c r="D14" s="85"/>
      <c r="E14" s="39"/>
      <c r="F14" s="39"/>
      <c r="G14" s="39"/>
      <c r="H14" s="39"/>
      <c r="I14" s="39"/>
      <c r="J14" s="39"/>
      <c r="K14" s="39"/>
      <c r="L14" s="39"/>
      <c r="M14" s="39"/>
      <c r="N14" s="41"/>
    </row>
    <row r="15" spans="1:14" s="38" customFormat="1" ht="26.25" thickBot="1" x14ac:dyDescent="0.25">
      <c r="A15" s="43"/>
      <c r="B15" s="44" t="s">
        <v>187</v>
      </c>
      <c r="C15" s="45"/>
      <c r="D15" s="45"/>
      <c r="E15" s="46"/>
      <c r="F15" s="35"/>
      <c r="G15" s="6"/>
      <c r="H15" s="6"/>
      <c r="I15" s="35"/>
      <c r="J15" s="35"/>
      <c r="K15" s="35"/>
      <c r="L15" s="47"/>
      <c r="M15" s="47"/>
      <c r="N15" s="48"/>
    </row>
    <row r="16" spans="1:14" s="38" customFormat="1" ht="54.75" thickBot="1" x14ac:dyDescent="0.25">
      <c r="A16" s="30">
        <v>18</v>
      </c>
      <c r="B16" s="31" t="s">
        <v>188</v>
      </c>
      <c r="C16" s="32">
        <v>100000</v>
      </c>
      <c r="D16" s="34">
        <v>0</v>
      </c>
      <c r="E16" s="5">
        <v>0</v>
      </c>
      <c r="F16" s="5">
        <v>0</v>
      </c>
      <c r="G16" s="6">
        <v>0</v>
      </c>
      <c r="H16" s="6">
        <v>0</v>
      </c>
      <c r="I16" s="35" t="s">
        <v>171</v>
      </c>
      <c r="J16" s="35" t="s">
        <v>131</v>
      </c>
      <c r="K16" s="35">
        <v>250</v>
      </c>
      <c r="L16" s="47" t="s">
        <v>22</v>
      </c>
      <c r="M16" s="49" t="s">
        <v>28</v>
      </c>
      <c r="N16" s="50" t="s">
        <v>140</v>
      </c>
    </row>
    <row r="17" spans="1:14" s="38" customFormat="1" ht="16.5" thickBot="1" x14ac:dyDescent="0.25">
      <c r="A17" s="53"/>
      <c r="B17" s="54" t="s">
        <v>189</v>
      </c>
      <c r="C17" s="55">
        <f>SUM(C16)</f>
        <v>100000</v>
      </c>
      <c r="D17" s="55">
        <f t="shared" ref="D17:F17" si="0">SUM(D16)</f>
        <v>0</v>
      </c>
      <c r="E17" s="55">
        <f t="shared" si="0"/>
        <v>0</v>
      </c>
      <c r="F17" s="55">
        <f t="shared" si="0"/>
        <v>0</v>
      </c>
      <c r="G17" s="6"/>
      <c r="H17" s="6"/>
      <c r="I17" s="35"/>
      <c r="J17" s="35"/>
      <c r="K17" s="35"/>
      <c r="L17" s="47"/>
      <c r="M17" s="49"/>
      <c r="N17" s="64"/>
    </row>
    <row r="18" spans="1:14" s="38" customFormat="1" ht="13.5" x14ac:dyDescent="0.2">
      <c r="A18" s="30"/>
      <c r="B18" s="31"/>
      <c r="C18" s="45"/>
      <c r="D18" s="45"/>
      <c r="E18" s="46"/>
      <c r="F18" s="35"/>
      <c r="G18" s="6"/>
      <c r="H18" s="6"/>
      <c r="I18" s="35"/>
      <c r="J18" s="35"/>
      <c r="K18" s="35"/>
      <c r="L18" s="47"/>
      <c r="M18" s="47"/>
      <c r="N18" s="48"/>
    </row>
    <row r="19" spans="1:14" s="38" customFormat="1" ht="14.25" thickBot="1" x14ac:dyDescent="0.25">
      <c r="A19" s="30"/>
      <c r="B19" s="31"/>
      <c r="C19" s="45"/>
      <c r="D19" s="45"/>
      <c r="E19" s="46"/>
      <c r="F19" s="35"/>
      <c r="G19" s="14"/>
      <c r="H19" s="14"/>
      <c r="I19" s="56"/>
      <c r="J19" s="56"/>
      <c r="K19" s="56"/>
      <c r="L19" s="57"/>
      <c r="M19" s="57"/>
      <c r="N19" s="58"/>
    </row>
    <row r="20" spans="1:14" s="38" customFormat="1" ht="16.5" thickBot="1" x14ac:dyDescent="0.25">
      <c r="A20" s="104"/>
      <c r="B20" s="105" t="s">
        <v>17</v>
      </c>
      <c r="C20" s="106">
        <f>(C17)</f>
        <v>100000</v>
      </c>
      <c r="D20" s="106">
        <f t="shared" ref="D20:F20" si="1">(D17)</f>
        <v>0</v>
      </c>
      <c r="E20" s="106">
        <f t="shared" si="1"/>
        <v>0</v>
      </c>
      <c r="F20" s="106">
        <f t="shared" si="1"/>
        <v>0</v>
      </c>
      <c r="G20" s="59"/>
      <c r="H20" s="59"/>
      <c r="I20" s="60"/>
      <c r="J20" s="61"/>
      <c r="K20" s="62"/>
      <c r="L20" s="63"/>
      <c r="M20" s="63"/>
      <c r="N20" s="63"/>
    </row>
    <row r="22" spans="1:14" ht="13.5" x14ac:dyDescent="0.25">
      <c r="A22" s="37" t="s">
        <v>232</v>
      </c>
      <c r="B22" s="37"/>
      <c r="C22" s="37"/>
      <c r="D22" s="37"/>
    </row>
  </sheetData>
  <mergeCells count="13">
    <mergeCell ref="A3:N3"/>
    <mergeCell ref="A4:N4"/>
    <mergeCell ref="A6:E6"/>
    <mergeCell ref="A7:E7"/>
    <mergeCell ref="F7:L7"/>
    <mergeCell ref="B5:N5"/>
    <mergeCell ref="A8:E8"/>
    <mergeCell ref="A9:E9"/>
    <mergeCell ref="B11:B13"/>
    <mergeCell ref="G11:H12"/>
    <mergeCell ref="I11:L11"/>
    <mergeCell ref="I12:J12"/>
    <mergeCell ref="K12:L12"/>
  </mergeCells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3"/>
  <sheetViews>
    <sheetView zoomScale="115" zoomScaleNormal="115" workbookViewId="0"/>
  </sheetViews>
  <sheetFormatPr baseColWidth="10" defaultColWidth="11.42578125" defaultRowHeight="12.75" x14ac:dyDescent="0.2"/>
  <cols>
    <col min="1" max="1" width="11.7109375" style="1" customWidth="1"/>
    <col min="2" max="2" width="39.140625" style="1" customWidth="1"/>
    <col min="3" max="4" width="17.140625" style="1" customWidth="1"/>
    <col min="5" max="6" width="15.85546875" style="1" customWidth="1"/>
    <col min="7" max="10" width="8.5703125" style="1" customWidth="1"/>
    <col min="11" max="11" width="10.5703125" style="1" customWidth="1"/>
    <col min="12" max="13" width="10.7109375" style="1" customWidth="1"/>
    <col min="14" max="14" width="13" style="1" customWidth="1"/>
    <col min="15" max="16384" width="11.42578125" style="1"/>
  </cols>
  <sheetData>
    <row r="2" spans="1:14" x14ac:dyDescent="0.2">
      <c r="N2" s="2"/>
    </row>
    <row r="3" spans="1:14" ht="19.5" x14ac:dyDescent="0.3">
      <c r="A3" s="124" t="s">
        <v>235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ht="18" x14ac:dyDescent="0.25">
      <c r="A4" s="125" t="s">
        <v>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14" ht="15.6" customHeight="1" x14ac:dyDescent="0.25">
      <c r="B5" s="125" t="s">
        <v>239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4" ht="10.9" customHeight="1" x14ac:dyDescent="0.2">
      <c r="A6" s="126"/>
      <c r="B6" s="126"/>
      <c r="C6" s="126"/>
      <c r="D6" s="126"/>
      <c r="E6" s="126"/>
    </row>
    <row r="7" spans="1:14" ht="16.5" x14ac:dyDescent="0.2">
      <c r="A7" s="111" t="s">
        <v>238</v>
      </c>
      <c r="B7" s="111"/>
      <c r="C7" s="111"/>
      <c r="D7" s="111"/>
      <c r="E7" s="111"/>
      <c r="F7" s="127"/>
      <c r="G7" s="127"/>
      <c r="H7" s="127"/>
      <c r="I7" s="127"/>
      <c r="J7" s="127"/>
      <c r="K7" s="127"/>
      <c r="L7" s="127"/>
      <c r="M7" s="76"/>
      <c r="N7" s="3"/>
    </row>
    <row r="8" spans="1:14" ht="16.5" x14ac:dyDescent="0.2">
      <c r="A8" s="111" t="s">
        <v>262</v>
      </c>
      <c r="B8" s="111"/>
      <c r="C8" s="111"/>
      <c r="D8" s="111"/>
      <c r="E8" s="111"/>
      <c r="F8" s="76"/>
      <c r="G8" s="76"/>
      <c r="H8" s="76"/>
      <c r="I8" s="76"/>
      <c r="J8" s="76"/>
      <c r="K8" s="76"/>
      <c r="L8" s="76"/>
      <c r="M8" s="76"/>
      <c r="N8" s="84" t="s">
        <v>236</v>
      </c>
    </row>
    <row r="9" spans="1:14" ht="16.5" x14ac:dyDescent="0.3">
      <c r="A9" s="128" t="s">
        <v>243</v>
      </c>
      <c r="B9" s="128"/>
      <c r="C9" s="128"/>
      <c r="D9" s="128"/>
      <c r="E9" s="128"/>
      <c r="H9" s="78"/>
      <c r="I9" s="78"/>
      <c r="J9" s="78"/>
      <c r="K9" s="78"/>
      <c r="L9" s="78"/>
      <c r="M9" s="78"/>
      <c r="N9" s="78"/>
    </row>
    <row r="10" spans="1:14" ht="6.6" customHeight="1" thickBot="1" x14ac:dyDescent="0.25">
      <c r="A10" s="83"/>
      <c r="B10" s="83"/>
      <c r="C10" s="83"/>
      <c r="D10" s="83"/>
      <c r="E10" s="83"/>
      <c r="H10" s="4"/>
      <c r="I10" s="4"/>
      <c r="J10" s="4"/>
      <c r="K10" s="4"/>
      <c r="L10" s="4"/>
      <c r="M10" s="4"/>
      <c r="N10" s="4"/>
    </row>
    <row r="11" spans="1:14" s="38" customFormat="1" ht="13.5" thickBot="1" x14ac:dyDescent="0.25">
      <c r="A11" s="92" t="s">
        <v>1</v>
      </c>
      <c r="B11" s="114" t="s">
        <v>20</v>
      </c>
      <c r="C11" s="93" t="s">
        <v>2</v>
      </c>
      <c r="D11" s="92" t="s">
        <v>2</v>
      </c>
      <c r="E11" s="92"/>
      <c r="F11" s="94"/>
      <c r="G11" s="117" t="s">
        <v>241</v>
      </c>
      <c r="H11" s="118"/>
      <c r="I11" s="121" t="s">
        <v>3</v>
      </c>
      <c r="J11" s="122"/>
      <c r="K11" s="122"/>
      <c r="L11" s="123"/>
      <c r="M11" s="95" t="s">
        <v>4</v>
      </c>
      <c r="N11" s="92" t="s">
        <v>5</v>
      </c>
    </row>
    <row r="12" spans="1:14" s="38" customFormat="1" ht="13.5" thickBot="1" x14ac:dyDescent="0.25">
      <c r="A12" s="96" t="s">
        <v>19</v>
      </c>
      <c r="B12" s="115"/>
      <c r="C12" s="97" t="s">
        <v>6</v>
      </c>
      <c r="D12" s="96" t="s">
        <v>127</v>
      </c>
      <c r="E12" s="96" t="s">
        <v>21</v>
      </c>
      <c r="F12" s="98" t="s">
        <v>240</v>
      </c>
      <c r="G12" s="119"/>
      <c r="H12" s="120"/>
      <c r="I12" s="121" t="s">
        <v>7</v>
      </c>
      <c r="J12" s="123"/>
      <c r="K12" s="121" t="s">
        <v>8</v>
      </c>
      <c r="L12" s="123"/>
      <c r="M12" s="99" t="s">
        <v>9</v>
      </c>
      <c r="N12" s="96" t="s">
        <v>10</v>
      </c>
    </row>
    <row r="13" spans="1:14" s="38" customFormat="1" ht="13.5" thickBot="1" x14ac:dyDescent="0.25">
      <c r="A13" s="100"/>
      <c r="B13" s="116"/>
      <c r="C13" s="101" t="s">
        <v>11</v>
      </c>
      <c r="D13" s="102"/>
      <c r="E13" s="100"/>
      <c r="F13" s="100"/>
      <c r="G13" s="103" t="s">
        <v>12</v>
      </c>
      <c r="H13" s="103" t="s">
        <v>13</v>
      </c>
      <c r="I13" s="103" t="s">
        <v>14</v>
      </c>
      <c r="J13" s="103" t="s">
        <v>15</v>
      </c>
      <c r="K13" s="103" t="s">
        <v>14</v>
      </c>
      <c r="L13" s="103" t="s">
        <v>15</v>
      </c>
      <c r="M13" s="100"/>
      <c r="N13" s="100" t="s">
        <v>16</v>
      </c>
    </row>
    <row r="14" spans="1:14" s="38" customFormat="1" ht="27.75" thickBot="1" x14ac:dyDescent="0.25">
      <c r="A14" s="42"/>
      <c r="B14" s="87" t="s">
        <v>255</v>
      </c>
      <c r="C14" s="40"/>
      <c r="D14" s="85"/>
      <c r="E14" s="39"/>
      <c r="F14" s="39"/>
      <c r="G14" s="39"/>
      <c r="H14" s="39"/>
      <c r="I14" s="39"/>
      <c r="J14" s="39"/>
      <c r="K14" s="39"/>
      <c r="L14" s="39"/>
      <c r="M14" s="39"/>
      <c r="N14" s="41"/>
    </row>
    <row r="15" spans="1:14" s="38" customFormat="1" ht="26.25" thickBot="1" x14ac:dyDescent="0.25">
      <c r="A15" s="43"/>
      <c r="B15" s="44" t="s">
        <v>108</v>
      </c>
      <c r="C15" s="45"/>
      <c r="D15" s="45"/>
      <c r="E15" s="46"/>
      <c r="F15" s="35"/>
      <c r="G15" s="6"/>
      <c r="H15" s="6"/>
      <c r="I15" s="35"/>
      <c r="J15" s="35"/>
      <c r="K15" s="35"/>
      <c r="L15" s="47"/>
      <c r="M15" s="47"/>
      <c r="N15" s="48"/>
    </row>
    <row r="16" spans="1:14" s="38" customFormat="1" ht="27" x14ac:dyDescent="0.2">
      <c r="A16" s="27" t="s">
        <v>109</v>
      </c>
      <c r="B16" s="28" t="s">
        <v>110</v>
      </c>
      <c r="C16" s="32">
        <v>0</v>
      </c>
      <c r="D16" s="34">
        <v>1496892.99</v>
      </c>
      <c r="E16" s="5">
        <v>1496892.98</v>
      </c>
      <c r="F16" s="5">
        <v>0</v>
      </c>
      <c r="G16" s="6">
        <v>1</v>
      </c>
      <c r="H16" s="6">
        <f t="shared" ref="H16" si="0">(F16*100%)/D16</f>
        <v>0</v>
      </c>
      <c r="I16" s="35">
        <v>1</v>
      </c>
      <c r="J16" s="35" t="s">
        <v>124</v>
      </c>
      <c r="K16" s="35">
        <v>200</v>
      </c>
      <c r="L16" s="47" t="s">
        <v>22</v>
      </c>
      <c r="M16" s="47" t="s">
        <v>122</v>
      </c>
      <c r="N16" s="50" t="s">
        <v>83</v>
      </c>
    </row>
    <row r="17" spans="1:14" s="38" customFormat="1" ht="14.25" thickBot="1" x14ac:dyDescent="0.25">
      <c r="A17" s="30"/>
      <c r="B17" s="31"/>
      <c r="C17" s="45"/>
      <c r="D17" s="45"/>
      <c r="E17" s="46"/>
      <c r="F17" s="35"/>
      <c r="G17" s="6"/>
      <c r="H17" s="6"/>
      <c r="I17" s="35"/>
      <c r="J17" s="35"/>
      <c r="K17" s="35"/>
      <c r="L17" s="47"/>
      <c r="M17" s="47"/>
      <c r="N17" s="48"/>
    </row>
    <row r="18" spans="1:14" s="38" customFormat="1" ht="16.5" thickBot="1" x14ac:dyDescent="0.25">
      <c r="A18" s="53"/>
      <c r="B18" s="54" t="s">
        <v>116</v>
      </c>
      <c r="C18" s="55">
        <f>SUM(C16:C17)</f>
        <v>0</v>
      </c>
      <c r="D18" s="55">
        <f t="shared" ref="D18:F18" si="1">SUM(D16:D17)</f>
        <v>1496892.99</v>
      </c>
      <c r="E18" s="55">
        <f t="shared" si="1"/>
        <v>1496892.98</v>
      </c>
      <c r="F18" s="55">
        <f t="shared" si="1"/>
        <v>0</v>
      </c>
      <c r="G18" s="6"/>
      <c r="H18" s="6"/>
      <c r="I18" s="35"/>
      <c r="J18" s="35"/>
      <c r="K18" s="35"/>
      <c r="L18" s="47"/>
      <c r="M18" s="47"/>
      <c r="N18" s="48"/>
    </row>
    <row r="19" spans="1:14" s="38" customFormat="1" ht="13.5" x14ac:dyDescent="0.2">
      <c r="A19" s="30"/>
      <c r="B19" s="31"/>
      <c r="C19" s="45"/>
      <c r="D19" s="45"/>
      <c r="E19" s="46"/>
      <c r="F19" s="35"/>
      <c r="G19" s="6"/>
      <c r="H19" s="6"/>
      <c r="I19" s="35"/>
      <c r="J19" s="35"/>
      <c r="K19" s="35"/>
      <c r="L19" s="47"/>
      <c r="M19" s="47"/>
      <c r="N19" s="48"/>
    </row>
    <row r="20" spans="1:14" s="38" customFormat="1" ht="14.25" thickBot="1" x14ac:dyDescent="0.25">
      <c r="A20" s="30"/>
      <c r="B20" s="31"/>
      <c r="C20" s="45"/>
      <c r="D20" s="45"/>
      <c r="E20" s="46"/>
      <c r="F20" s="35"/>
      <c r="G20" s="14"/>
      <c r="H20" s="14"/>
      <c r="I20" s="56"/>
      <c r="J20" s="56"/>
      <c r="K20" s="56"/>
      <c r="L20" s="57"/>
      <c r="M20" s="57"/>
      <c r="N20" s="58"/>
    </row>
    <row r="21" spans="1:14" s="38" customFormat="1" ht="16.5" thickBot="1" x14ac:dyDescent="0.25">
      <c r="A21" s="104"/>
      <c r="B21" s="105" t="s">
        <v>17</v>
      </c>
      <c r="C21" s="106">
        <f>(C18)</f>
        <v>0</v>
      </c>
      <c r="D21" s="106">
        <f t="shared" ref="D21:F21" si="2">(D18)</f>
        <v>1496892.99</v>
      </c>
      <c r="E21" s="106">
        <f t="shared" si="2"/>
        <v>1496892.98</v>
      </c>
      <c r="F21" s="106">
        <f t="shared" si="2"/>
        <v>0</v>
      </c>
      <c r="G21" s="59"/>
      <c r="H21" s="59"/>
      <c r="I21" s="60"/>
      <c r="J21" s="61"/>
      <c r="K21" s="62"/>
      <c r="L21" s="63"/>
      <c r="M21" s="63"/>
      <c r="N21" s="63"/>
    </row>
    <row r="23" spans="1:14" ht="13.5" x14ac:dyDescent="0.25">
      <c r="A23" s="37" t="s">
        <v>232</v>
      </c>
      <c r="B23" s="37"/>
      <c r="C23" s="37"/>
      <c r="D23" s="37"/>
    </row>
  </sheetData>
  <mergeCells count="13">
    <mergeCell ref="A3:N3"/>
    <mergeCell ref="A4:N4"/>
    <mergeCell ref="A6:E6"/>
    <mergeCell ref="A7:E7"/>
    <mergeCell ref="F7:L7"/>
    <mergeCell ref="B5:N5"/>
    <mergeCell ref="A8:E8"/>
    <mergeCell ref="A9:E9"/>
    <mergeCell ref="B11:B13"/>
    <mergeCell ref="G11:H12"/>
    <mergeCell ref="I11:L11"/>
    <mergeCell ref="I12:J12"/>
    <mergeCell ref="K12:L12"/>
  </mergeCells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2"/>
  <sheetViews>
    <sheetView zoomScale="115" zoomScaleNormal="115" workbookViewId="0"/>
  </sheetViews>
  <sheetFormatPr baseColWidth="10" defaultColWidth="11.42578125" defaultRowHeight="12.75" x14ac:dyDescent="0.2"/>
  <cols>
    <col min="1" max="1" width="11.7109375" style="1" customWidth="1"/>
    <col min="2" max="2" width="39.140625" style="1" customWidth="1"/>
    <col min="3" max="4" width="17.140625" style="1" customWidth="1"/>
    <col min="5" max="6" width="15.85546875" style="1" customWidth="1"/>
    <col min="7" max="10" width="8.5703125" style="1" customWidth="1"/>
    <col min="11" max="11" width="10.5703125" style="1" customWidth="1"/>
    <col min="12" max="13" width="10.7109375" style="1" customWidth="1"/>
    <col min="14" max="14" width="13" style="1" customWidth="1"/>
    <col min="15" max="16384" width="11.42578125" style="1"/>
  </cols>
  <sheetData>
    <row r="2" spans="1:14" x14ac:dyDescent="0.2">
      <c r="N2" s="2"/>
    </row>
    <row r="3" spans="1:14" ht="19.5" x14ac:dyDescent="0.3">
      <c r="A3" s="124" t="s">
        <v>235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ht="18" x14ac:dyDescent="0.25">
      <c r="A4" s="125" t="s">
        <v>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14" ht="15.6" customHeight="1" x14ac:dyDescent="0.25">
      <c r="B5" s="125" t="s">
        <v>239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4" ht="10.9" customHeight="1" x14ac:dyDescent="0.2">
      <c r="A6" s="126"/>
      <c r="B6" s="126"/>
      <c r="C6" s="126"/>
      <c r="D6" s="126"/>
      <c r="E6" s="126"/>
    </row>
    <row r="7" spans="1:14" ht="16.5" x14ac:dyDescent="0.2">
      <c r="A7" s="111" t="s">
        <v>238</v>
      </c>
      <c r="B7" s="111"/>
      <c r="C7" s="111"/>
      <c r="D7" s="111"/>
      <c r="E7" s="111"/>
      <c r="F7" s="127"/>
      <c r="G7" s="127"/>
      <c r="H7" s="127"/>
      <c r="I7" s="127"/>
      <c r="J7" s="127"/>
      <c r="K7" s="127"/>
      <c r="L7" s="127"/>
      <c r="M7" s="76"/>
      <c r="N7" s="3"/>
    </row>
    <row r="8" spans="1:14" ht="16.5" x14ac:dyDescent="0.2">
      <c r="A8" s="111" t="s">
        <v>262</v>
      </c>
      <c r="B8" s="111"/>
      <c r="C8" s="111"/>
      <c r="D8" s="111"/>
      <c r="E8" s="111"/>
      <c r="F8" s="76"/>
      <c r="G8" s="76"/>
      <c r="H8" s="76"/>
      <c r="I8" s="76"/>
      <c r="J8" s="76"/>
      <c r="K8" s="76"/>
      <c r="L8" s="76"/>
      <c r="M8" s="76"/>
      <c r="N8" s="84" t="s">
        <v>236</v>
      </c>
    </row>
    <row r="9" spans="1:14" ht="16.5" x14ac:dyDescent="0.3">
      <c r="A9" s="128" t="s">
        <v>243</v>
      </c>
      <c r="B9" s="128"/>
      <c r="C9" s="128"/>
      <c r="D9" s="128"/>
      <c r="E9" s="128"/>
      <c r="H9" s="78"/>
      <c r="I9" s="78"/>
      <c r="J9" s="78"/>
      <c r="K9" s="78"/>
      <c r="L9" s="78"/>
      <c r="M9" s="78"/>
      <c r="N9" s="78"/>
    </row>
    <row r="10" spans="1:14" ht="6.6" customHeight="1" thickBot="1" x14ac:dyDescent="0.25">
      <c r="A10" s="83"/>
      <c r="B10" s="83"/>
      <c r="C10" s="83"/>
      <c r="D10" s="83"/>
      <c r="E10" s="83"/>
      <c r="H10" s="4"/>
      <c r="I10" s="4"/>
      <c r="J10" s="4"/>
      <c r="K10" s="4"/>
      <c r="L10" s="4"/>
      <c r="M10" s="4"/>
      <c r="N10" s="4"/>
    </row>
    <row r="11" spans="1:14" s="38" customFormat="1" ht="13.5" thickBot="1" x14ac:dyDescent="0.25">
      <c r="A11" s="92" t="s">
        <v>1</v>
      </c>
      <c r="B11" s="114" t="s">
        <v>20</v>
      </c>
      <c r="C11" s="93" t="s">
        <v>2</v>
      </c>
      <c r="D11" s="92" t="s">
        <v>2</v>
      </c>
      <c r="E11" s="92"/>
      <c r="F11" s="94"/>
      <c r="G11" s="117" t="s">
        <v>241</v>
      </c>
      <c r="H11" s="118"/>
      <c r="I11" s="121" t="s">
        <v>3</v>
      </c>
      <c r="J11" s="122"/>
      <c r="K11" s="122"/>
      <c r="L11" s="123"/>
      <c r="M11" s="95" t="s">
        <v>4</v>
      </c>
      <c r="N11" s="92" t="s">
        <v>5</v>
      </c>
    </row>
    <row r="12" spans="1:14" s="38" customFormat="1" ht="13.5" thickBot="1" x14ac:dyDescent="0.25">
      <c r="A12" s="96" t="s">
        <v>19</v>
      </c>
      <c r="B12" s="115"/>
      <c r="C12" s="97" t="s">
        <v>6</v>
      </c>
      <c r="D12" s="96" t="s">
        <v>127</v>
      </c>
      <c r="E12" s="96" t="s">
        <v>21</v>
      </c>
      <c r="F12" s="98" t="s">
        <v>240</v>
      </c>
      <c r="G12" s="119"/>
      <c r="H12" s="120"/>
      <c r="I12" s="121" t="s">
        <v>7</v>
      </c>
      <c r="J12" s="123"/>
      <c r="K12" s="121" t="s">
        <v>8</v>
      </c>
      <c r="L12" s="123"/>
      <c r="M12" s="99" t="s">
        <v>9</v>
      </c>
      <c r="N12" s="96" t="s">
        <v>10</v>
      </c>
    </row>
    <row r="13" spans="1:14" s="38" customFormat="1" ht="13.5" thickBot="1" x14ac:dyDescent="0.25">
      <c r="A13" s="100"/>
      <c r="B13" s="116"/>
      <c r="C13" s="101" t="s">
        <v>11</v>
      </c>
      <c r="D13" s="102"/>
      <c r="E13" s="100"/>
      <c r="F13" s="100"/>
      <c r="G13" s="103" t="s">
        <v>12</v>
      </c>
      <c r="H13" s="103" t="s">
        <v>13</v>
      </c>
      <c r="I13" s="103" t="s">
        <v>14</v>
      </c>
      <c r="J13" s="103" t="s">
        <v>15</v>
      </c>
      <c r="K13" s="103" t="s">
        <v>14</v>
      </c>
      <c r="L13" s="103" t="s">
        <v>15</v>
      </c>
      <c r="M13" s="100"/>
      <c r="N13" s="100" t="s">
        <v>16</v>
      </c>
    </row>
    <row r="14" spans="1:14" s="38" customFormat="1" ht="27.75" thickBot="1" x14ac:dyDescent="0.25">
      <c r="A14" s="42"/>
      <c r="B14" s="87" t="s">
        <v>255</v>
      </c>
      <c r="C14" s="40"/>
      <c r="D14" s="85"/>
      <c r="E14" s="39"/>
      <c r="F14" s="39"/>
      <c r="G14" s="39"/>
      <c r="H14" s="39"/>
      <c r="I14" s="39"/>
      <c r="J14" s="39"/>
      <c r="K14" s="39"/>
      <c r="L14" s="39"/>
      <c r="M14" s="39"/>
      <c r="N14" s="41"/>
    </row>
    <row r="15" spans="1:14" s="38" customFormat="1" ht="26.25" thickBot="1" x14ac:dyDescent="0.25">
      <c r="A15" s="43"/>
      <c r="B15" s="44" t="s">
        <v>184</v>
      </c>
      <c r="C15" s="45"/>
      <c r="D15" s="45"/>
      <c r="E15" s="46"/>
      <c r="F15" s="35"/>
      <c r="G15" s="6"/>
      <c r="H15" s="6"/>
      <c r="I15" s="35"/>
      <c r="J15" s="35"/>
      <c r="K15" s="35"/>
      <c r="L15" s="47"/>
      <c r="M15" s="47"/>
      <c r="N15" s="48"/>
    </row>
    <row r="16" spans="1:14" s="38" customFormat="1" ht="54.75" thickBot="1" x14ac:dyDescent="0.25">
      <c r="A16" s="65">
        <v>17</v>
      </c>
      <c r="B16" s="66" t="s">
        <v>185</v>
      </c>
      <c r="C16" s="51">
        <v>100000</v>
      </c>
      <c r="D16" s="52">
        <v>0</v>
      </c>
      <c r="E16" s="29">
        <v>0</v>
      </c>
      <c r="F16" s="29">
        <v>0</v>
      </c>
      <c r="G16" s="6">
        <v>0</v>
      </c>
      <c r="H16" s="6">
        <v>0</v>
      </c>
      <c r="I16" s="35" t="s">
        <v>171</v>
      </c>
      <c r="J16" s="35" t="s">
        <v>131</v>
      </c>
      <c r="K16" s="35">
        <v>250</v>
      </c>
      <c r="L16" s="47" t="s">
        <v>22</v>
      </c>
      <c r="M16" s="49" t="s">
        <v>28</v>
      </c>
      <c r="N16" s="50" t="s">
        <v>140</v>
      </c>
    </row>
    <row r="17" spans="1:14" s="38" customFormat="1" ht="16.5" thickBot="1" x14ac:dyDescent="0.25">
      <c r="A17" s="67"/>
      <c r="B17" s="68" t="s">
        <v>186</v>
      </c>
      <c r="C17" s="69">
        <f>SUM(C15:C16)</f>
        <v>100000</v>
      </c>
      <c r="D17" s="69">
        <f t="shared" ref="D17:F17" si="0">SUM(D15:D16)</f>
        <v>0</v>
      </c>
      <c r="E17" s="69">
        <f t="shared" si="0"/>
        <v>0</v>
      </c>
      <c r="F17" s="69">
        <f t="shared" si="0"/>
        <v>0</v>
      </c>
      <c r="G17" s="6"/>
      <c r="H17" s="6"/>
      <c r="I17" s="35"/>
      <c r="J17" s="35"/>
      <c r="K17" s="35"/>
      <c r="L17" s="47"/>
      <c r="M17" s="47"/>
      <c r="N17" s="48"/>
    </row>
    <row r="18" spans="1:14" s="38" customFormat="1" ht="13.5" x14ac:dyDescent="0.2">
      <c r="A18" s="30"/>
      <c r="B18" s="31"/>
      <c r="C18" s="45"/>
      <c r="D18" s="45"/>
      <c r="E18" s="46"/>
      <c r="F18" s="35"/>
      <c r="G18" s="6"/>
      <c r="H18" s="6"/>
      <c r="I18" s="35"/>
      <c r="J18" s="35"/>
      <c r="K18" s="35"/>
      <c r="L18" s="47"/>
      <c r="M18" s="47"/>
      <c r="N18" s="48"/>
    </row>
    <row r="19" spans="1:14" s="38" customFormat="1" ht="14.25" thickBot="1" x14ac:dyDescent="0.25">
      <c r="A19" s="30"/>
      <c r="B19" s="31"/>
      <c r="C19" s="45"/>
      <c r="D19" s="45"/>
      <c r="E19" s="46"/>
      <c r="F19" s="35"/>
      <c r="G19" s="14"/>
      <c r="H19" s="14"/>
      <c r="I19" s="56"/>
      <c r="J19" s="56"/>
      <c r="K19" s="56"/>
      <c r="L19" s="57"/>
      <c r="M19" s="57"/>
      <c r="N19" s="58"/>
    </row>
    <row r="20" spans="1:14" s="38" customFormat="1" ht="16.5" thickBot="1" x14ac:dyDescent="0.25">
      <c r="A20" s="104"/>
      <c r="B20" s="105" t="s">
        <v>17</v>
      </c>
      <c r="C20" s="106">
        <f>(C17)</f>
        <v>100000</v>
      </c>
      <c r="D20" s="106">
        <f t="shared" ref="D20:F20" si="1">(D17)</f>
        <v>0</v>
      </c>
      <c r="E20" s="106">
        <f t="shared" si="1"/>
        <v>0</v>
      </c>
      <c r="F20" s="106">
        <f t="shared" si="1"/>
        <v>0</v>
      </c>
      <c r="G20" s="59"/>
      <c r="H20" s="59"/>
      <c r="I20" s="60"/>
      <c r="J20" s="61"/>
      <c r="K20" s="62"/>
      <c r="L20" s="63"/>
      <c r="M20" s="63"/>
      <c r="N20" s="63"/>
    </row>
    <row r="22" spans="1:14" ht="13.5" x14ac:dyDescent="0.25">
      <c r="A22" s="37" t="s">
        <v>232</v>
      </c>
      <c r="B22" s="37"/>
      <c r="C22" s="37"/>
      <c r="D22" s="37"/>
    </row>
  </sheetData>
  <mergeCells count="13">
    <mergeCell ref="A3:N3"/>
    <mergeCell ref="A4:N4"/>
    <mergeCell ref="A6:E6"/>
    <mergeCell ref="A7:E7"/>
    <mergeCell ref="F7:L7"/>
    <mergeCell ref="B5:N5"/>
    <mergeCell ref="A8:E8"/>
    <mergeCell ref="A9:E9"/>
    <mergeCell ref="B11:B13"/>
    <mergeCell ref="G11:H12"/>
    <mergeCell ref="I11:L11"/>
    <mergeCell ref="I12:J12"/>
    <mergeCell ref="K12:L12"/>
  </mergeCells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3"/>
  <sheetViews>
    <sheetView zoomScale="115" zoomScaleNormal="115" workbookViewId="0"/>
  </sheetViews>
  <sheetFormatPr baseColWidth="10" defaultColWidth="11.42578125" defaultRowHeight="12.75" x14ac:dyDescent="0.2"/>
  <cols>
    <col min="1" max="1" width="11.7109375" style="1" customWidth="1"/>
    <col min="2" max="2" width="39.140625" style="1" customWidth="1"/>
    <col min="3" max="4" width="17.140625" style="1" customWidth="1"/>
    <col min="5" max="6" width="15.85546875" style="1" customWidth="1"/>
    <col min="7" max="10" width="8.5703125" style="1" customWidth="1"/>
    <col min="11" max="11" width="10.5703125" style="1" customWidth="1"/>
    <col min="12" max="13" width="10.7109375" style="1" customWidth="1"/>
    <col min="14" max="14" width="13" style="1" customWidth="1"/>
    <col min="15" max="16384" width="11.42578125" style="1"/>
  </cols>
  <sheetData>
    <row r="2" spans="1:14" x14ac:dyDescent="0.2">
      <c r="N2" s="2"/>
    </row>
    <row r="3" spans="1:14" ht="19.5" x14ac:dyDescent="0.3">
      <c r="A3" s="124" t="s">
        <v>235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ht="18" x14ac:dyDescent="0.25">
      <c r="A4" s="125" t="s">
        <v>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14" ht="15.6" customHeight="1" x14ac:dyDescent="0.25">
      <c r="B5" s="125" t="s">
        <v>239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4" ht="10.9" customHeight="1" x14ac:dyDescent="0.2">
      <c r="A6" s="126"/>
      <c r="B6" s="126"/>
      <c r="C6" s="126"/>
      <c r="D6" s="126"/>
      <c r="E6" s="126"/>
    </row>
    <row r="7" spans="1:14" ht="16.5" x14ac:dyDescent="0.2">
      <c r="A7" s="111" t="s">
        <v>238</v>
      </c>
      <c r="B7" s="111"/>
      <c r="C7" s="111"/>
      <c r="D7" s="111"/>
      <c r="E7" s="111"/>
      <c r="F7" s="127"/>
      <c r="G7" s="127"/>
      <c r="H7" s="127"/>
      <c r="I7" s="127"/>
      <c r="J7" s="127"/>
      <c r="K7" s="127"/>
      <c r="L7" s="127"/>
      <c r="M7" s="75"/>
      <c r="N7" s="3"/>
    </row>
    <row r="8" spans="1:14" ht="16.5" x14ac:dyDescent="0.2">
      <c r="A8" s="111" t="s">
        <v>261</v>
      </c>
      <c r="B8" s="111"/>
      <c r="C8" s="111"/>
      <c r="D8" s="111"/>
      <c r="E8" s="111"/>
      <c r="F8" s="75"/>
      <c r="G8" s="75"/>
      <c r="H8" s="75"/>
      <c r="I8" s="75"/>
      <c r="J8" s="75"/>
      <c r="K8" s="75"/>
      <c r="L8" s="75"/>
      <c r="M8" s="75"/>
      <c r="N8" s="84" t="s">
        <v>236</v>
      </c>
    </row>
    <row r="9" spans="1:14" ht="16.5" x14ac:dyDescent="0.3">
      <c r="A9" s="128" t="s">
        <v>243</v>
      </c>
      <c r="B9" s="128"/>
      <c r="C9" s="128"/>
      <c r="D9" s="128"/>
      <c r="E9" s="128"/>
      <c r="H9" s="78"/>
      <c r="I9" s="78"/>
      <c r="J9" s="78"/>
      <c r="K9" s="78"/>
      <c r="L9" s="78"/>
      <c r="M9" s="78"/>
      <c r="N9" s="78"/>
    </row>
    <row r="10" spans="1:14" ht="6.6" customHeight="1" thickBot="1" x14ac:dyDescent="0.25">
      <c r="A10" s="83"/>
      <c r="B10" s="83"/>
      <c r="C10" s="83"/>
      <c r="D10" s="83"/>
      <c r="E10" s="83"/>
      <c r="H10" s="4"/>
      <c r="I10" s="4"/>
      <c r="J10" s="4"/>
      <c r="K10" s="4"/>
      <c r="L10" s="4"/>
      <c r="M10" s="4"/>
      <c r="N10" s="4"/>
    </row>
    <row r="11" spans="1:14" s="38" customFormat="1" ht="13.5" thickBot="1" x14ac:dyDescent="0.25">
      <c r="A11" s="92" t="s">
        <v>1</v>
      </c>
      <c r="B11" s="114" t="s">
        <v>20</v>
      </c>
      <c r="C11" s="93" t="s">
        <v>2</v>
      </c>
      <c r="D11" s="92" t="s">
        <v>2</v>
      </c>
      <c r="E11" s="92"/>
      <c r="F11" s="94"/>
      <c r="G11" s="117" t="s">
        <v>241</v>
      </c>
      <c r="H11" s="118"/>
      <c r="I11" s="121" t="s">
        <v>3</v>
      </c>
      <c r="J11" s="122"/>
      <c r="K11" s="122"/>
      <c r="L11" s="123"/>
      <c r="M11" s="95" t="s">
        <v>4</v>
      </c>
      <c r="N11" s="92" t="s">
        <v>5</v>
      </c>
    </row>
    <row r="12" spans="1:14" s="38" customFormat="1" ht="13.5" thickBot="1" x14ac:dyDescent="0.25">
      <c r="A12" s="96" t="s">
        <v>19</v>
      </c>
      <c r="B12" s="115"/>
      <c r="C12" s="97" t="s">
        <v>6</v>
      </c>
      <c r="D12" s="96" t="s">
        <v>127</v>
      </c>
      <c r="E12" s="96" t="s">
        <v>21</v>
      </c>
      <c r="F12" s="98" t="s">
        <v>240</v>
      </c>
      <c r="G12" s="119"/>
      <c r="H12" s="120"/>
      <c r="I12" s="121" t="s">
        <v>7</v>
      </c>
      <c r="J12" s="123"/>
      <c r="K12" s="121" t="s">
        <v>8</v>
      </c>
      <c r="L12" s="123"/>
      <c r="M12" s="99" t="s">
        <v>9</v>
      </c>
      <c r="N12" s="96" t="s">
        <v>10</v>
      </c>
    </row>
    <row r="13" spans="1:14" s="38" customFormat="1" ht="13.5" thickBot="1" x14ac:dyDescent="0.25">
      <c r="A13" s="100"/>
      <c r="B13" s="116"/>
      <c r="C13" s="101" t="s">
        <v>11</v>
      </c>
      <c r="D13" s="102"/>
      <c r="E13" s="100"/>
      <c r="F13" s="100"/>
      <c r="G13" s="103" t="s">
        <v>12</v>
      </c>
      <c r="H13" s="103" t="s">
        <v>13</v>
      </c>
      <c r="I13" s="103" t="s">
        <v>14</v>
      </c>
      <c r="J13" s="103" t="s">
        <v>15</v>
      </c>
      <c r="K13" s="103" t="s">
        <v>14</v>
      </c>
      <c r="L13" s="103" t="s">
        <v>15</v>
      </c>
      <c r="M13" s="100"/>
      <c r="N13" s="100" t="s">
        <v>16</v>
      </c>
    </row>
    <row r="14" spans="1:14" s="38" customFormat="1" ht="27.75" thickBot="1" x14ac:dyDescent="0.25">
      <c r="A14" s="42"/>
      <c r="B14" s="87" t="s">
        <v>255</v>
      </c>
      <c r="C14" s="40"/>
      <c r="D14" s="85"/>
      <c r="E14" s="39"/>
      <c r="F14" s="39"/>
      <c r="G14" s="39"/>
      <c r="H14" s="39"/>
      <c r="I14" s="39"/>
      <c r="J14" s="39"/>
      <c r="K14" s="39"/>
      <c r="L14" s="39"/>
      <c r="M14" s="39"/>
      <c r="N14" s="41"/>
    </row>
    <row r="15" spans="1:14" s="38" customFormat="1" ht="14.25" thickBot="1" x14ac:dyDescent="0.25">
      <c r="A15" s="43"/>
      <c r="B15" s="44" t="s">
        <v>182</v>
      </c>
      <c r="C15" s="45"/>
      <c r="D15" s="45"/>
      <c r="E15" s="46"/>
      <c r="F15" s="35"/>
      <c r="G15" s="6"/>
      <c r="H15" s="6"/>
      <c r="I15" s="35"/>
      <c r="J15" s="35"/>
      <c r="K15" s="35"/>
      <c r="L15" s="47"/>
      <c r="M15" s="47"/>
      <c r="N15" s="48"/>
    </row>
    <row r="16" spans="1:14" s="38" customFormat="1" ht="25.5" x14ac:dyDescent="0.2">
      <c r="A16" s="30">
        <v>16</v>
      </c>
      <c r="B16" s="31" t="s">
        <v>177</v>
      </c>
      <c r="C16" s="32">
        <v>5100000</v>
      </c>
      <c r="D16" s="34">
        <v>0</v>
      </c>
      <c r="E16" s="5">
        <v>0</v>
      </c>
      <c r="F16" s="5">
        <v>0</v>
      </c>
      <c r="G16" s="6">
        <v>0</v>
      </c>
      <c r="H16" s="6">
        <v>0</v>
      </c>
      <c r="I16" s="35" t="s">
        <v>171</v>
      </c>
      <c r="J16" s="35" t="s">
        <v>131</v>
      </c>
      <c r="K16" s="35">
        <v>250</v>
      </c>
      <c r="L16" s="47" t="s">
        <v>22</v>
      </c>
      <c r="M16" s="49" t="s">
        <v>180</v>
      </c>
      <c r="N16" s="50" t="s">
        <v>140</v>
      </c>
    </row>
    <row r="17" spans="1:14" s="38" customFormat="1" ht="14.25" thickBot="1" x14ac:dyDescent="0.25">
      <c r="A17" s="65"/>
      <c r="B17" s="66"/>
      <c r="C17" s="70"/>
      <c r="D17" s="70"/>
      <c r="E17" s="71"/>
      <c r="F17" s="56"/>
      <c r="G17" s="6"/>
      <c r="H17" s="6"/>
      <c r="I17" s="35"/>
      <c r="J17" s="35"/>
      <c r="K17" s="35"/>
      <c r="L17" s="47"/>
      <c r="M17" s="47"/>
      <c r="N17" s="48"/>
    </row>
    <row r="18" spans="1:14" s="38" customFormat="1" ht="16.5" thickBot="1" x14ac:dyDescent="0.25">
      <c r="A18" s="67"/>
      <c r="B18" s="68" t="s">
        <v>183</v>
      </c>
      <c r="C18" s="69">
        <f>SUM(C15:C17)</f>
        <v>5100000</v>
      </c>
      <c r="D18" s="69">
        <f t="shared" ref="D18:F18" si="0">SUM(D15:D17)</f>
        <v>0</v>
      </c>
      <c r="E18" s="69">
        <f t="shared" si="0"/>
        <v>0</v>
      </c>
      <c r="F18" s="69">
        <f t="shared" si="0"/>
        <v>0</v>
      </c>
      <c r="G18" s="6"/>
      <c r="H18" s="6"/>
      <c r="I18" s="35"/>
      <c r="J18" s="35"/>
      <c r="K18" s="35"/>
      <c r="L18" s="47"/>
      <c r="M18" s="47"/>
      <c r="N18" s="48"/>
    </row>
    <row r="19" spans="1:14" s="38" customFormat="1" ht="13.5" x14ac:dyDescent="0.2">
      <c r="A19" s="30"/>
      <c r="B19" s="31"/>
      <c r="C19" s="45"/>
      <c r="D19" s="45"/>
      <c r="E19" s="46"/>
      <c r="F19" s="35"/>
      <c r="G19" s="6"/>
      <c r="H19" s="6"/>
      <c r="I19" s="35"/>
      <c r="J19" s="35"/>
      <c r="K19" s="35"/>
      <c r="L19" s="47"/>
      <c r="M19" s="47"/>
      <c r="N19" s="48"/>
    </row>
    <row r="20" spans="1:14" s="38" customFormat="1" ht="14.25" thickBot="1" x14ac:dyDescent="0.25">
      <c r="A20" s="30"/>
      <c r="B20" s="31"/>
      <c r="C20" s="45"/>
      <c r="D20" s="45"/>
      <c r="E20" s="46"/>
      <c r="F20" s="35"/>
      <c r="G20" s="14"/>
      <c r="H20" s="14"/>
      <c r="I20" s="56"/>
      <c r="J20" s="56"/>
      <c r="K20" s="56"/>
      <c r="L20" s="57"/>
      <c r="M20" s="57"/>
      <c r="N20" s="58"/>
    </row>
    <row r="21" spans="1:14" s="38" customFormat="1" ht="16.5" thickBot="1" x14ac:dyDescent="0.25">
      <c r="A21" s="104"/>
      <c r="B21" s="105" t="s">
        <v>17</v>
      </c>
      <c r="C21" s="106">
        <f>(C18)</f>
        <v>5100000</v>
      </c>
      <c r="D21" s="106">
        <f t="shared" ref="D21:F21" si="1">(D18)</f>
        <v>0</v>
      </c>
      <c r="E21" s="106">
        <f t="shared" si="1"/>
        <v>0</v>
      </c>
      <c r="F21" s="106">
        <f t="shared" si="1"/>
        <v>0</v>
      </c>
      <c r="G21" s="59"/>
      <c r="H21" s="59"/>
      <c r="I21" s="60"/>
      <c r="J21" s="61"/>
      <c r="K21" s="62"/>
      <c r="L21" s="63"/>
      <c r="M21" s="63"/>
      <c r="N21" s="63"/>
    </row>
    <row r="23" spans="1:14" ht="13.5" x14ac:dyDescent="0.25">
      <c r="A23" s="37" t="s">
        <v>232</v>
      </c>
      <c r="B23" s="37"/>
      <c r="C23" s="37"/>
      <c r="D23" s="37"/>
    </row>
  </sheetData>
  <mergeCells count="13">
    <mergeCell ref="A8:E8"/>
    <mergeCell ref="A9:E9"/>
    <mergeCell ref="B11:B13"/>
    <mergeCell ref="G11:H12"/>
    <mergeCell ref="I11:L11"/>
    <mergeCell ref="I12:J12"/>
    <mergeCell ref="K12:L12"/>
    <mergeCell ref="A3:N3"/>
    <mergeCell ref="A4:N4"/>
    <mergeCell ref="A6:E6"/>
    <mergeCell ref="A7:E7"/>
    <mergeCell ref="F7:L7"/>
    <mergeCell ref="B5:N5"/>
  </mergeCells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zoomScale="115" zoomScaleNormal="115" workbookViewId="0"/>
  </sheetViews>
  <sheetFormatPr baseColWidth="10" defaultColWidth="11.42578125" defaultRowHeight="12.75" x14ac:dyDescent="0.2"/>
  <cols>
    <col min="1" max="1" width="11.7109375" style="1" customWidth="1"/>
    <col min="2" max="2" width="39.140625" style="1" customWidth="1"/>
    <col min="3" max="4" width="17.140625" style="1" customWidth="1"/>
    <col min="5" max="6" width="15.85546875" style="1" customWidth="1"/>
    <col min="7" max="10" width="8.5703125" style="1" customWidth="1"/>
    <col min="11" max="11" width="10.5703125" style="1" customWidth="1"/>
    <col min="12" max="13" width="10.7109375" style="1" customWidth="1"/>
    <col min="14" max="14" width="13" style="1" customWidth="1"/>
    <col min="15" max="16384" width="11.42578125" style="1"/>
  </cols>
  <sheetData>
    <row r="2" spans="1:14" x14ac:dyDescent="0.2">
      <c r="N2" s="2"/>
    </row>
    <row r="3" spans="1:14" ht="19.5" x14ac:dyDescent="0.3">
      <c r="A3" s="124" t="s">
        <v>235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ht="18" x14ac:dyDescent="0.25">
      <c r="A4" s="125" t="s">
        <v>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14" ht="15.6" customHeight="1" x14ac:dyDescent="0.25">
      <c r="B5" s="125" t="s">
        <v>239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4" ht="10.9" customHeight="1" x14ac:dyDescent="0.2">
      <c r="A6" s="126"/>
      <c r="B6" s="126"/>
      <c r="C6" s="126"/>
      <c r="D6" s="126"/>
      <c r="E6" s="126"/>
    </row>
    <row r="7" spans="1:14" ht="16.5" x14ac:dyDescent="0.2">
      <c r="A7" s="111" t="s">
        <v>238</v>
      </c>
      <c r="B7" s="111"/>
      <c r="C7" s="111"/>
      <c r="D7" s="111"/>
      <c r="E7" s="111"/>
      <c r="F7" s="127"/>
      <c r="G7" s="127"/>
      <c r="H7" s="127"/>
      <c r="I7" s="127"/>
      <c r="J7" s="127"/>
      <c r="K7" s="127"/>
      <c r="L7" s="127"/>
      <c r="M7" s="75"/>
      <c r="N7" s="3"/>
    </row>
    <row r="8" spans="1:14" ht="16.5" x14ac:dyDescent="0.2">
      <c r="A8" s="111" t="s">
        <v>261</v>
      </c>
      <c r="B8" s="111"/>
      <c r="C8" s="111"/>
      <c r="D8" s="111"/>
      <c r="E8" s="111"/>
      <c r="F8" s="75"/>
      <c r="G8" s="75"/>
      <c r="H8" s="75"/>
      <c r="I8" s="75"/>
      <c r="J8" s="75"/>
      <c r="K8" s="75"/>
      <c r="L8" s="75"/>
      <c r="M8" s="75"/>
      <c r="N8" s="84" t="s">
        <v>236</v>
      </c>
    </row>
    <row r="9" spans="1:14" ht="16.5" x14ac:dyDescent="0.3">
      <c r="A9" s="128" t="s">
        <v>243</v>
      </c>
      <c r="B9" s="128"/>
      <c r="C9" s="128"/>
      <c r="D9" s="128"/>
      <c r="E9" s="128"/>
      <c r="H9" s="78"/>
      <c r="I9" s="78"/>
      <c r="J9" s="78"/>
      <c r="K9" s="78"/>
      <c r="L9" s="78"/>
      <c r="M9" s="78"/>
      <c r="N9" s="78"/>
    </row>
    <row r="10" spans="1:14" ht="6.6" customHeight="1" thickBot="1" x14ac:dyDescent="0.25">
      <c r="A10" s="83"/>
      <c r="B10" s="83"/>
      <c r="C10" s="83"/>
      <c r="D10" s="83"/>
      <c r="E10" s="83"/>
      <c r="H10" s="4"/>
      <c r="I10" s="4"/>
      <c r="J10" s="4"/>
      <c r="K10" s="4"/>
      <c r="L10" s="4"/>
      <c r="M10" s="4"/>
      <c r="N10" s="4"/>
    </row>
    <row r="11" spans="1:14" s="38" customFormat="1" ht="13.5" thickBot="1" x14ac:dyDescent="0.25">
      <c r="A11" s="92" t="s">
        <v>1</v>
      </c>
      <c r="B11" s="114" t="s">
        <v>20</v>
      </c>
      <c r="C11" s="93" t="s">
        <v>2</v>
      </c>
      <c r="D11" s="92" t="s">
        <v>2</v>
      </c>
      <c r="E11" s="92"/>
      <c r="F11" s="94"/>
      <c r="G11" s="117" t="s">
        <v>241</v>
      </c>
      <c r="H11" s="118"/>
      <c r="I11" s="121" t="s">
        <v>3</v>
      </c>
      <c r="J11" s="122"/>
      <c r="K11" s="122"/>
      <c r="L11" s="123"/>
      <c r="M11" s="95" t="s">
        <v>4</v>
      </c>
      <c r="N11" s="92" t="s">
        <v>5</v>
      </c>
    </row>
    <row r="12" spans="1:14" s="38" customFormat="1" ht="13.5" thickBot="1" x14ac:dyDescent="0.25">
      <c r="A12" s="96" t="s">
        <v>19</v>
      </c>
      <c r="B12" s="115"/>
      <c r="C12" s="97" t="s">
        <v>6</v>
      </c>
      <c r="D12" s="96" t="s">
        <v>127</v>
      </c>
      <c r="E12" s="96" t="s">
        <v>21</v>
      </c>
      <c r="F12" s="98" t="s">
        <v>240</v>
      </c>
      <c r="G12" s="119"/>
      <c r="H12" s="120"/>
      <c r="I12" s="121" t="s">
        <v>7</v>
      </c>
      <c r="J12" s="123"/>
      <c r="K12" s="121" t="s">
        <v>8</v>
      </c>
      <c r="L12" s="123"/>
      <c r="M12" s="99" t="s">
        <v>9</v>
      </c>
      <c r="N12" s="96" t="s">
        <v>10</v>
      </c>
    </row>
    <row r="13" spans="1:14" s="38" customFormat="1" ht="13.5" thickBot="1" x14ac:dyDescent="0.25">
      <c r="A13" s="100"/>
      <c r="B13" s="116"/>
      <c r="C13" s="101" t="s">
        <v>11</v>
      </c>
      <c r="D13" s="102"/>
      <c r="E13" s="100"/>
      <c r="F13" s="100"/>
      <c r="G13" s="103" t="s">
        <v>12</v>
      </c>
      <c r="H13" s="103" t="s">
        <v>13</v>
      </c>
      <c r="I13" s="103" t="s">
        <v>14</v>
      </c>
      <c r="J13" s="103" t="s">
        <v>15</v>
      </c>
      <c r="K13" s="103" t="s">
        <v>14</v>
      </c>
      <c r="L13" s="103" t="s">
        <v>15</v>
      </c>
      <c r="M13" s="100"/>
      <c r="N13" s="100" t="s">
        <v>16</v>
      </c>
    </row>
    <row r="14" spans="1:14" s="38" customFormat="1" ht="27.75" thickBot="1" x14ac:dyDescent="0.25">
      <c r="A14" s="42"/>
      <c r="B14" s="87" t="s">
        <v>255</v>
      </c>
      <c r="C14" s="40"/>
      <c r="D14" s="85"/>
      <c r="E14" s="39"/>
      <c r="F14" s="39"/>
      <c r="G14" s="39"/>
      <c r="H14" s="39"/>
      <c r="I14" s="39"/>
      <c r="J14" s="39"/>
      <c r="K14" s="39"/>
      <c r="L14" s="39"/>
      <c r="M14" s="39"/>
      <c r="N14" s="41"/>
    </row>
    <row r="15" spans="1:14" s="38" customFormat="1" ht="14.25" thickBot="1" x14ac:dyDescent="0.25">
      <c r="A15" s="43"/>
      <c r="B15" s="44" t="s">
        <v>179</v>
      </c>
      <c r="C15" s="45"/>
      <c r="D15" s="45"/>
      <c r="E15" s="46"/>
      <c r="F15" s="35"/>
      <c r="G15" s="6"/>
      <c r="H15" s="6"/>
      <c r="I15" s="35"/>
      <c r="J15" s="35"/>
      <c r="K15" s="35"/>
      <c r="L15" s="47"/>
      <c r="M15" s="47"/>
      <c r="N15" s="48"/>
    </row>
    <row r="16" spans="1:14" s="38" customFormat="1" ht="25.5" x14ac:dyDescent="0.2">
      <c r="A16" s="30">
        <v>15</v>
      </c>
      <c r="B16" s="31" t="s">
        <v>177</v>
      </c>
      <c r="C16" s="32">
        <v>6</v>
      </c>
      <c r="D16" s="34">
        <v>6</v>
      </c>
      <c r="E16" s="5">
        <v>0</v>
      </c>
      <c r="F16" s="5">
        <v>0</v>
      </c>
      <c r="G16" s="6">
        <v>0</v>
      </c>
      <c r="H16" s="6">
        <f t="shared" ref="H16" si="0">(F16*100%)/D16</f>
        <v>0</v>
      </c>
      <c r="I16" s="35" t="s">
        <v>171</v>
      </c>
      <c r="J16" s="35" t="s">
        <v>131</v>
      </c>
      <c r="K16" s="35">
        <v>250</v>
      </c>
      <c r="L16" s="47" t="s">
        <v>22</v>
      </c>
      <c r="M16" s="49" t="s">
        <v>180</v>
      </c>
      <c r="N16" s="50" t="s">
        <v>140</v>
      </c>
    </row>
    <row r="17" spans="1:14" s="38" customFormat="1" ht="14.25" thickBot="1" x14ac:dyDescent="0.25">
      <c r="A17" s="30"/>
      <c r="B17" s="31"/>
      <c r="C17" s="45"/>
      <c r="D17" s="45"/>
      <c r="E17" s="46"/>
      <c r="F17" s="35"/>
      <c r="G17" s="6"/>
      <c r="H17" s="6"/>
      <c r="I17" s="35"/>
      <c r="J17" s="35"/>
      <c r="K17" s="35"/>
      <c r="L17" s="47"/>
      <c r="M17" s="47"/>
      <c r="N17" s="48"/>
    </row>
    <row r="18" spans="1:14" s="38" customFormat="1" ht="16.5" thickBot="1" x14ac:dyDescent="0.25">
      <c r="A18" s="53"/>
      <c r="B18" s="54" t="s">
        <v>181</v>
      </c>
      <c r="C18" s="55">
        <f>SUM(C15:C17)</f>
        <v>6</v>
      </c>
      <c r="D18" s="55">
        <f t="shared" ref="D18:F18" si="1">SUM(D15:D17)</f>
        <v>6</v>
      </c>
      <c r="E18" s="55">
        <f t="shared" si="1"/>
        <v>0</v>
      </c>
      <c r="F18" s="55">
        <f t="shared" si="1"/>
        <v>0</v>
      </c>
      <c r="G18" s="6"/>
      <c r="H18" s="6"/>
      <c r="I18" s="35"/>
      <c r="J18" s="35"/>
      <c r="K18" s="35"/>
      <c r="L18" s="47"/>
      <c r="M18" s="47"/>
      <c r="N18" s="48"/>
    </row>
    <row r="19" spans="1:14" s="38" customFormat="1" ht="13.5" x14ac:dyDescent="0.2">
      <c r="A19" s="30"/>
      <c r="B19" s="31"/>
      <c r="C19" s="45"/>
      <c r="D19" s="45"/>
      <c r="E19" s="46"/>
      <c r="F19" s="35"/>
      <c r="G19" s="6"/>
      <c r="H19" s="6"/>
      <c r="I19" s="35"/>
      <c r="J19" s="35"/>
      <c r="K19" s="35"/>
      <c r="L19" s="47"/>
      <c r="M19" s="47"/>
      <c r="N19" s="48"/>
    </row>
    <row r="20" spans="1:14" s="38" customFormat="1" ht="13.5" x14ac:dyDescent="0.2">
      <c r="A20" s="30"/>
      <c r="B20" s="31"/>
      <c r="C20" s="45"/>
      <c r="D20" s="45"/>
      <c r="E20" s="46"/>
      <c r="F20" s="35"/>
      <c r="G20" s="6"/>
      <c r="H20" s="6"/>
      <c r="I20" s="35"/>
      <c r="J20" s="35"/>
      <c r="K20" s="35"/>
      <c r="L20" s="47"/>
      <c r="M20" s="47"/>
      <c r="N20" s="48"/>
    </row>
    <row r="21" spans="1:14" s="38" customFormat="1" ht="14.25" thickBot="1" x14ac:dyDescent="0.25">
      <c r="A21" s="30"/>
      <c r="B21" s="31"/>
      <c r="C21" s="45"/>
      <c r="D21" s="45"/>
      <c r="E21" s="46"/>
      <c r="F21" s="35"/>
      <c r="G21" s="14"/>
      <c r="H21" s="14"/>
      <c r="I21" s="56"/>
      <c r="J21" s="56"/>
      <c r="K21" s="56"/>
      <c r="L21" s="57"/>
      <c r="M21" s="57"/>
      <c r="N21" s="58"/>
    </row>
    <row r="22" spans="1:14" s="38" customFormat="1" ht="16.5" thickBot="1" x14ac:dyDescent="0.25">
      <c r="A22" s="104"/>
      <c r="B22" s="105" t="s">
        <v>17</v>
      </c>
      <c r="C22" s="106">
        <f>(C18)</f>
        <v>6</v>
      </c>
      <c r="D22" s="106">
        <f t="shared" ref="D22:F22" si="2">(D18)</f>
        <v>6</v>
      </c>
      <c r="E22" s="106">
        <f t="shared" si="2"/>
        <v>0</v>
      </c>
      <c r="F22" s="106">
        <f t="shared" si="2"/>
        <v>0</v>
      </c>
      <c r="G22" s="59"/>
      <c r="H22" s="59"/>
      <c r="I22" s="60"/>
      <c r="J22" s="61"/>
      <c r="K22" s="62"/>
      <c r="L22" s="63"/>
      <c r="M22" s="63"/>
      <c r="N22" s="63"/>
    </row>
    <row r="24" spans="1:14" ht="13.5" x14ac:dyDescent="0.25">
      <c r="A24" s="37" t="s">
        <v>232</v>
      </c>
      <c r="B24" s="37"/>
      <c r="C24" s="37"/>
      <c r="D24" s="37"/>
    </row>
  </sheetData>
  <mergeCells count="13">
    <mergeCell ref="A8:E8"/>
    <mergeCell ref="A9:E9"/>
    <mergeCell ref="B11:B13"/>
    <mergeCell ref="G11:H12"/>
    <mergeCell ref="I11:L11"/>
    <mergeCell ref="I12:J12"/>
    <mergeCell ref="K12:L12"/>
    <mergeCell ref="A3:N3"/>
    <mergeCell ref="A4:N4"/>
    <mergeCell ref="A6:E6"/>
    <mergeCell ref="A7:E7"/>
    <mergeCell ref="F7:L7"/>
    <mergeCell ref="B5:N5"/>
  </mergeCells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3"/>
  <sheetViews>
    <sheetView zoomScale="115" zoomScaleNormal="115" workbookViewId="0"/>
  </sheetViews>
  <sheetFormatPr baseColWidth="10" defaultColWidth="11.42578125" defaultRowHeight="12.75" x14ac:dyDescent="0.2"/>
  <cols>
    <col min="1" max="1" width="11.7109375" style="1" customWidth="1"/>
    <col min="2" max="2" width="39.140625" style="1" customWidth="1"/>
    <col min="3" max="4" width="17.140625" style="1" customWidth="1"/>
    <col min="5" max="6" width="15.85546875" style="1" customWidth="1"/>
    <col min="7" max="10" width="8.5703125" style="1" customWidth="1"/>
    <col min="11" max="11" width="10.5703125" style="1" customWidth="1"/>
    <col min="12" max="13" width="10.7109375" style="1" customWidth="1"/>
    <col min="14" max="14" width="13" style="1" customWidth="1"/>
    <col min="15" max="16384" width="11.42578125" style="1"/>
  </cols>
  <sheetData>
    <row r="2" spans="1:14" x14ac:dyDescent="0.2">
      <c r="N2" s="2"/>
    </row>
    <row r="3" spans="1:14" ht="19.5" x14ac:dyDescent="0.3">
      <c r="A3" s="124" t="s">
        <v>235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ht="18" x14ac:dyDescent="0.25">
      <c r="A4" s="125" t="s">
        <v>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14" ht="15.6" customHeight="1" x14ac:dyDescent="0.25">
      <c r="A5" s="80"/>
      <c r="B5" s="125" t="s">
        <v>239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4" ht="8.4499999999999993" customHeight="1" x14ac:dyDescent="0.2">
      <c r="A6" s="126"/>
      <c r="B6" s="126"/>
      <c r="C6" s="126"/>
      <c r="D6" s="126"/>
      <c r="E6" s="126"/>
      <c r="F6" s="1" t="s">
        <v>234</v>
      </c>
    </row>
    <row r="7" spans="1:14" ht="13.5" x14ac:dyDescent="0.2">
      <c r="A7" s="112" t="s">
        <v>238</v>
      </c>
      <c r="B7" s="112"/>
      <c r="C7" s="79"/>
      <c r="D7" s="79"/>
      <c r="E7" s="79"/>
      <c r="F7" s="127"/>
      <c r="G7" s="127"/>
      <c r="H7" s="127"/>
      <c r="I7" s="127"/>
      <c r="J7" s="127"/>
      <c r="K7" s="127"/>
      <c r="L7" s="127"/>
      <c r="M7" s="76"/>
      <c r="N7" s="3"/>
    </row>
    <row r="8" spans="1:14" ht="13.5" x14ac:dyDescent="0.2">
      <c r="A8" s="112" t="s">
        <v>268</v>
      </c>
      <c r="B8" s="112"/>
      <c r="C8" s="112"/>
      <c r="D8" s="112"/>
      <c r="E8" s="112"/>
      <c r="F8" s="76"/>
      <c r="G8" s="76"/>
      <c r="H8" s="76"/>
      <c r="I8" s="76"/>
      <c r="J8" s="76"/>
      <c r="K8" s="76"/>
      <c r="L8" s="76"/>
      <c r="M8" s="76"/>
      <c r="N8" s="3"/>
    </row>
    <row r="9" spans="1:14" ht="13.5" x14ac:dyDescent="0.2">
      <c r="A9" s="113" t="s">
        <v>237</v>
      </c>
      <c r="B9" s="113"/>
      <c r="H9" s="78"/>
      <c r="I9" s="78"/>
      <c r="J9" s="78"/>
      <c r="K9" s="78"/>
      <c r="L9" s="78"/>
      <c r="M9" s="78"/>
      <c r="N9" s="78"/>
    </row>
    <row r="10" spans="1:14" ht="14.25" thickBot="1" x14ac:dyDescent="0.25">
      <c r="A10" s="77"/>
      <c r="B10" s="77"/>
      <c r="H10" s="4"/>
      <c r="I10" s="4"/>
      <c r="J10" s="4"/>
      <c r="K10" s="4"/>
      <c r="L10" s="4"/>
      <c r="M10" s="4"/>
      <c r="N10" s="4"/>
    </row>
    <row r="11" spans="1:14" s="38" customFormat="1" ht="14.45" customHeight="1" thickBot="1" x14ac:dyDescent="0.25">
      <c r="A11" s="92" t="s">
        <v>1</v>
      </c>
      <c r="B11" s="114" t="s">
        <v>20</v>
      </c>
      <c r="C11" s="93" t="s">
        <v>2</v>
      </c>
      <c r="D11" s="92" t="s">
        <v>2</v>
      </c>
      <c r="E11" s="92"/>
      <c r="F11" s="94"/>
      <c r="G11" s="117" t="s">
        <v>241</v>
      </c>
      <c r="H11" s="118"/>
      <c r="I11" s="121" t="s">
        <v>3</v>
      </c>
      <c r="J11" s="122"/>
      <c r="K11" s="122"/>
      <c r="L11" s="123"/>
      <c r="M11" s="95" t="s">
        <v>4</v>
      </c>
      <c r="N11" s="92" t="s">
        <v>5</v>
      </c>
    </row>
    <row r="12" spans="1:14" s="38" customFormat="1" ht="13.5" thickBot="1" x14ac:dyDescent="0.25">
      <c r="A12" s="96" t="s">
        <v>19</v>
      </c>
      <c r="B12" s="115"/>
      <c r="C12" s="97" t="s">
        <v>6</v>
      </c>
      <c r="D12" s="96" t="s">
        <v>127</v>
      </c>
      <c r="E12" s="96" t="s">
        <v>21</v>
      </c>
      <c r="F12" s="98" t="s">
        <v>240</v>
      </c>
      <c r="G12" s="119"/>
      <c r="H12" s="120"/>
      <c r="I12" s="121" t="s">
        <v>7</v>
      </c>
      <c r="J12" s="123"/>
      <c r="K12" s="121" t="s">
        <v>8</v>
      </c>
      <c r="L12" s="123"/>
      <c r="M12" s="99" t="s">
        <v>9</v>
      </c>
      <c r="N12" s="96" t="s">
        <v>10</v>
      </c>
    </row>
    <row r="13" spans="1:14" s="38" customFormat="1" ht="13.5" thickBot="1" x14ac:dyDescent="0.25">
      <c r="A13" s="100"/>
      <c r="B13" s="116"/>
      <c r="C13" s="101" t="s">
        <v>11</v>
      </c>
      <c r="D13" s="102"/>
      <c r="E13" s="100"/>
      <c r="F13" s="100"/>
      <c r="G13" s="103" t="s">
        <v>12</v>
      </c>
      <c r="H13" s="103" t="s">
        <v>13</v>
      </c>
      <c r="I13" s="103" t="s">
        <v>14</v>
      </c>
      <c r="J13" s="103" t="s">
        <v>15</v>
      </c>
      <c r="K13" s="103" t="s">
        <v>14</v>
      </c>
      <c r="L13" s="103" t="s">
        <v>15</v>
      </c>
      <c r="M13" s="100"/>
      <c r="N13" s="100" t="s">
        <v>16</v>
      </c>
    </row>
    <row r="14" spans="1:14" s="38" customFormat="1" ht="26.25" thickBot="1" x14ac:dyDescent="0.25">
      <c r="A14" s="42"/>
      <c r="B14" s="90" t="s">
        <v>269</v>
      </c>
      <c r="C14" s="40"/>
      <c r="D14" s="85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1:14" s="38" customFormat="1" ht="17.25" thickBot="1" x14ac:dyDescent="0.25">
      <c r="A15" s="43"/>
      <c r="B15" s="44" t="s">
        <v>222</v>
      </c>
      <c r="C15" s="32"/>
      <c r="D15" s="32"/>
      <c r="E15" s="5"/>
      <c r="F15" s="5"/>
      <c r="G15" s="6"/>
      <c r="H15" s="6"/>
      <c r="I15" s="35"/>
      <c r="J15" s="35"/>
      <c r="K15" s="35"/>
      <c r="L15" s="47"/>
      <c r="M15" s="49"/>
      <c r="N15" s="50"/>
    </row>
    <row r="16" spans="1:14" s="38" customFormat="1" ht="26.25" thickBot="1" x14ac:dyDescent="0.25">
      <c r="A16" s="30">
        <v>28</v>
      </c>
      <c r="B16" s="31" t="s">
        <v>223</v>
      </c>
      <c r="C16" s="32">
        <v>8453263.9900000002</v>
      </c>
      <c r="D16" s="34">
        <v>0</v>
      </c>
      <c r="E16" s="5">
        <v>0</v>
      </c>
      <c r="F16" s="5">
        <v>0</v>
      </c>
      <c r="G16" s="6">
        <v>0</v>
      </c>
      <c r="H16" s="6">
        <v>0</v>
      </c>
      <c r="I16" s="35" t="s">
        <v>130</v>
      </c>
      <c r="J16" s="35" t="s">
        <v>131</v>
      </c>
      <c r="K16" s="35">
        <v>25000</v>
      </c>
      <c r="L16" s="47" t="s">
        <v>22</v>
      </c>
      <c r="M16" s="49" t="s">
        <v>28</v>
      </c>
      <c r="N16" s="50" t="s">
        <v>140</v>
      </c>
    </row>
    <row r="17" spans="1:14" s="38" customFormat="1" ht="16.5" thickBot="1" x14ac:dyDescent="0.25">
      <c r="A17" s="53"/>
      <c r="B17" s="54" t="s">
        <v>221</v>
      </c>
      <c r="C17" s="55">
        <f>SUM(C15:C16)</f>
        <v>8453263.9900000002</v>
      </c>
      <c r="D17" s="55">
        <f t="shared" ref="D17:F17" si="0">SUM(D15:D16)</f>
        <v>0</v>
      </c>
      <c r="E17" s="55">
        <f t="shared" si="0"/>
        <v>0</v>
      </c>
      <c r="F17" s="55">
        <f t="shared" si="0"/>
        <v>0</v>
      </c>
      <c r="G17" s="6"/>
      <c r="H17" s="6"/>
      <c r="I17" s="35"/>
      <c r="J17" s="35"/>
      <c r="K17" s="35"/>
      <c r="L17" s="47"/>
      <c r="M17" s="49"/>
      <c r="N17" s="50"/>
    </row>
    <row r="18" spans="1:14" s="38" customFormat="1" ht="13.5" x14ac:dyDescent="0.2">
      <c r="A18" s="30"/>
      <c r="B18" s="31"/>
      <c r="C18" s="45"/>
      <c r="D18" s="45"/>
      <c r="E18" s="46"/>
      <c r="F18" s="35"/>
      <c r="G18" s="6"/>
      <c r="H18" s="6"/>
      <c r="I18" s="35"/>
      <c r="J18" s="35"/>
      <c r="K18" s="35"/>
      <c r="L18" s="47"/>
      <c r="M18" s="47"/>
      <c r="N18" s="48"/>
    </row>
    <row r="19" spans="1:14" s="38" customFormat="1" ht="13.5" x14ac:dyDescent="0.2">
      <c r="A19" s="30"/>
      <c r="B19" s="31"/>
      <c r="C19" s="45"/>
      <c r="D19" s="45"/>
      <c r="E19" s="46"/>
      <c r="F19" s="35"/>
      <c r="G19" s="6"/>
      <c r="H19" s="6"/>
      <c r="I19" s="35"/>
      <c r="J19" s="35"/>
      <c r="K19" s="35"/>
      <c r="L19" s="47"/>
      <c r="M19" s="47"/>
      <c r="N19" s="48"/>
    </row>
    <row r="20" spans="1:14" s="38" customFormat="1" ht="14.25" thickBot="1" x14ac:dyDescent="0.25">
      <c r="A20" s="30"/>
      <c r="B20" s="31"/>
      <c r="C20" s="45"/>
      <c r="D20" s="45"/>
      <c r="E20" s="46"/>
      <c r="F20" s="35"/>
      <c r="G20" s="14"/>
      <c r="H20" s="14"/>
      <c r="I20" s="56"/>
      <c r="J20" s="56"/>
      <c r="K20" s="56"/>
      <c r="L20" s="57"/>
      <c r="M20" s="57"/>
      <c r="N20" s="58"/>
    </row>
    <row r="21" spans="1:14" s="38" customFormat="1" ht="16.5" thickBot="1" x14ac:dyDescent="0.25">
      <c r="A21" s="104"/>
      <c r="B21" s="105" t="s">
        <v>17</v>
      </c>
      <c r="C21" s="106">
        <f>(C17)</f>
        <v>8453263.9900000002</v>
      </c>
      <c r="D21" s="106">
        <f t="shared" ref="D21:F21" si="1">(D17)</f>
        <v>0</v>
      </c>
      <c r="E21" s="106">
        <f t="shared" si="1"/>
        <v>0</v>
      </c>
      <c r="F21" s="106">
        <f t="shared" si="1"/>
        <v>0</v>
      </c>
      <c r="G21" s="59"/>
      <c r="H21" s="59"/>
      <c r="I21" s="60"/>
      <c r="J21" s="61"/>
      <c r="K21" s="62"/>
      <c r="L21" s="63"/>
      <c r="M21" s="63"/>
      <c r="N21" s="63"/>
    </row>
    <row r="23" spans="1:14" ht="13.5" x14ac:dyDescent="0.25">
      <c r="A23" s="37" t="s">
        <v>232</v>
      </c>
      <c r="B23" s="37"/>
      <c r="C23" s="37"/>
      <c r="D23" s="37"/>
    </row>
  </sheetData>
  <mergeCells count="13">
    <mergeCell ref="A3:N3"/>
    <mergeCell ref="A4:N4"/>
    <mergeCell ref="A6:E6"/>
    <mergeCell ref="F7:L7"/>
    <mergeCell ref="B5:N5"/>
    <mergeCell ref="A7:B7"/>
    <mergeCell ref="A8:E8"/>
    <mergeCell ref="A9:B9"/>
    <mergeCell ref="B11:B13"/>
    <mergeCell ref="G11:H12"/>
    <mergeCell ref="I11:L11"/>
    <mergeCell ref="I12:J12"/>
    <mergeCell ref="K12:L12"/>
  </mergeCells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3"/>
  <sheetViews>
    <sheetView zoomScale="115" zoomScaleNormal="115" workbookViewId="0"/>
  </sheetViews>
  <sheetFormatPr baseColWidth="10" defaultColWidth="11.42578125" defaultRowHeight="12.75" x14ac:dyDescent="0.2"/>
  <cols>
    <col min="1" max="1" width="11.7109375" style="1" customWidth="1"/>
    <col min="2" max="2" width="39.140625" style="1" customWidth="1"/>
    <col min="3" max="4" width="17.140625" style="1" customWidth="1"/>
    <col min="5" max="6" width="15.85546875" style="1" customWidth="1"/>
    <col min="7" max="10" width="8.5703125" style="1" customWidth="1"/>
    <col min="11" max="11" width="10.5703125" style="1" customWidth="1"/>
    <col min="12" max="13" width="10.7109375" style="1" customWidth="1"/>
    <col min="14" max="14" width="13" style="1" customWidth="1"/>
    <col min="15" max="16384" width="11.42578125" style="1"/>
  </cols>
  <sheetData>
    <row r="2" spans="1:14" x14ac:dyDescent="0.2">
      <c r="N2" s="2"/>
    </row>
    <row r="3" spans="1:14" ht="19.5" x14ac:dyDescent="0.3">
      <c r="A3" s="124" t="s">
        <v>235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ht="18" x14ac:dyDescent="0.25">
      <c r="A4" s="125" t="s">
        <v>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14" ht="15.6" customHeight="1" x14ac:dyDescent="0.25">
      <c r="B5" s="125" t="s">
        <v>239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4" ht="10.9" customHeight="1" x14ac:dyDescent="0.2">
      <c r="A6" s="126"/>
      <c r="B6" s="126"/>
      <c r="C6" s="126"/>
      <c r="D6" s="126"/>
      <c r="E6" s="126"/>
    </row>
    <row r="7" spans="1:14" ht="16.5" x14ac:dyDescent="0.2">
      <c r="A7" s="111" t="s">
        <v>238</v>
      </c>
      <c r="B7" s="111"/>
      <c r="C7" s="111"/>
      <c r="D7" s="111"/>
      <c r="E7" s="111"/>
      <c r="F7" s="127"/>
      <c r="G7" s="127"/>
      <c r="H7" s="127"/>
      <c r="I7" s="127"/>
      <c r="J7" s="127"/>
      <c r="K7" s="127"/>
      <c r="L7" s="127"/>
      <c r="M7" s="75"/>
      <c r="N7" s="3"/>
    </row>
    <row r="8" spans="1:14" ht="16.5" x14ac:dyDescent="0.2">
      <c r="A8" s="111" t="s">
        <v>261</v>
      </c>
      <c r="B8" s="111"/>
      <c r="C8" s="111"/>
      <c r="D8" s="111"/>
      <c r="E8" s="111"/>
      <c r="F8" s="75"/>
      <c r="G8" s="75"/>
      <c r="H8" s="75"/>
      <c r="I8" s="75"/>
      <c r="J8" s="75"/>
      <c r="K8" s="75"/>
      <c r="L8" s="75"/>
      <c r="M8" s="75"/>
      <c r="N8" s="84" t="s">
        <v>236</v>
      </c>
    </row>
    <row r="9" spans="1:14" ht="16.5" x14ac:dyDescent="0.3">
      <c r="A9" s="128" t="s">
        <v>243</v>
      </c>
      <c r="B9" s="128"/>
      <c r="C9" s="128"/>
      <c r="D9" s="128"/>
      <c r="E9" s="128"/>
      <c r="H9" s="78"/>
      <c r="I9" s="78"/>
      <c r="J9" s="78"/>
      <c r="K9" s="78"/>
      <c r="L9" s="78"/>
      <c r="M9" s="78"/>
      <c r="N9" s="78"/>
    </row>
    <row r="10" spans="1:14" ht="6.6" customHeight="1" thickBot="1" x14ac:dyDescent="0.25">
      <c r="A10" s="83"/>
      <c r="B10" s="83"/>
      <c r="C10" s="83"/>
      <c r="D10" s="83"/>
      <c r="E10" s="83"/>
      <c r="H10" s="4"/>
      <c r="I10" s="4"/>
      <c r="J10" s="4"/>
      <c r="K10" s="4"/>
      <c r="L10" s="4"/>
      <c r="M10" s="4"/>
      <c r="N10" s="4"/>
    </row>
    <row r="11" spans="1:14" s="38" customFormat="1" ht="13.5" thickBot="1" x14ac:dyDescent="0.25">
      <c r="A11" s="92" t="s">
        <v>1</v>
      </c>
      <c r="B11" s="114" t="s">
        <v>20</v>
      </c>
      <c r="C11" s="93" t="s">
        <v>2</v>
      </c>
      <c r="D11" s="92" t="s">
        <v>2</v>
      </c>
      <c r="E11" s="92"/>
      <c r="F11" s="94"/>
      <c r="G11" s="117" t="s">
        <v>241</v>
      </c>
      <c r="H11" s="118"/>
      <c r="I11" s="121" t="s">
        <v>3</v>
      </c>
      <c r="J11" s="122"/>
      <c r="K11" s="122"/>
      <c r="L11" s="123"/>
      <c r="M11" s="95" t="s">
        <v>4</v>
      </c>
      <c r="N11" s="92" t="s">
        <v>5</v>
      </c>
    </row>
    <row r="12" spans="1:14" s="38" customFormat="1" ht="13.5" thickBot="1" x14ac:dyDescent="0.25">
      <c r="A12" s="96" t="s">
        <v>19</v>
      </c>
      <c r="B12" s="115"/>
      <c r="C12" s="97" t="s">
        <v>6</v>
      </c>
      <c r="D12" s="96" t="s">
        <v>127</v>
      </c>
      <c r="E12" s="96" t="s">
        <v>21</v>
      </c>
      <c r="F12" s="98" t="s">
        <v>240</v>
      </c>
      <c r="G12" s="119"/>
      <c r="H12" s="120"/>
      <c r="I12" s="121" t="s">
        <v>7</v>
      </c>
      <c r="J12" s="123"/>
      <c r="K12" s="121" t="s">
        <v>8</v>
      </c>
      <c r="L12" s="123"/>
      <c r="M12" s="99" t="s">
        <v>9</v>
      </c>
      <c r="N12" s="96" t="s">
        <v>10</v>
      </c>
    </row>
    <row r="13" spans="1:14" s="38" customFormat="1" ht="13.5" thickBot="1" x14ac:dyDescent="0.25">
      <c r="A13" s="100"/>
      <c r="B13" s="116"/>
      <c r="C13" s="101" t="s">
        <v>11</v>
      </c>
      <c r="D13" s="102"/>
      <c r="E13" s="100"/>
      <c r="F13" s="100"/>
      <c r="G13" s="103" t="s">
        <v>12</v>
      </c>
      <c r="H13" s="103" t="s">
        <v>13</v>
      </c>
      <c r="I13" s="103" t="s">
        <v>14</v>
      </c>
      <c r="J13" s="103" t="s">
        <v>15</v>
      </c>
      <c r="K13" s="103" t="s">
        <v>14</v>
      </c>
      <c r="L13" s="103" t="s">
        <v>15</v>
      </c>
      <c r="M13" s="100"/>
      <c r="N13" s="100" t="s">
        <v>16</v>
      </c>
    </row>
    <row r="14" spans="1:14" s="38" customFormat="1" ht="27.75" thickBot="1" x14ac:dyDescent="0.25">
      <c r="A14" s="42"/>
      <c r="B14" s="87" t="s">
        <v>255</v>
      </c>
      <c r="C14" s="40"/>
      <c r="D14" s="85"/>
      <c r="E14" s="39"/>
      <c r="F14" s="39"/>
      <c r="G14" s="39"/>
      <c r="H14" s="39"/>
      <c r="I14" s="39"/>
      <c r="J14" s="39"/>
      <c r="K14" s="39"/>
      <c r="L14" s="39"/>
      <c r="M14" s="39"/>
      <c r="N14" s="41"/>
    </row>
    <row r="15" spans="1:14" s="38" customFormat="1" ht="14.25" thickBot="1" x14ac:dyDescent="0.25">
      <c r="A15" s="43"/>
      <c r="B15" s="44" t="s">
        <v>176</v>
      </c>
      <c r="C15" s="45"/>
      <c r="D15" s="45"/>
      <c r="E15" s="46"/>
      <c r="F15" s="35"/>
      <c r="G15" s="6"/>
      <c r="H15" s="6"/>
      <c r="I15" s="35"/>
      <c r="J15" s="35"/>
      <c r="K15" s="35"/>
      <c r="L15" s="47"/>
      <c r="M15" s="47"/>
      <c r="N15" s="48"/>
    </row>
    <row r="16" spans="1:14" s="38" customFormat="1" ht="26.25" thickBot="1" x14ac:dyDescent="0.25">
      <c r="A16" s="30">
        <v>14</v>
      </c>
      <c r="B16" s="31" t="s">
        <v>177</v>
      </c>
      <c r="C16" s="32">
        <v>5100006</v>
      </c>
      <c r="D16" s="34">
        <v>0</v>
      </c>
      <c r="E16" s="5">
        <v>0</v>
      </c>
      <c r="F16" s="5">
        <v>0</v>
      </c>
      <c r="G16" s="6">
        <v>0</v>
      </c>
      <c r="H16" s="6">
        <v>0</v>
      </c>
      <c r="I16" s="35" t="s">
        <v>171</v>
      </c>
      <c r="J16" s="35" t="s">
        <v>131</v>
      </c>
      <c r="K16" s="35">
        <v>250</v>
      </c>
      <c r="L16" s="47" t="s">
        <v>22</v>
      </c>
      <c r="M16" s="49" t="s">
        <v>28</v>
      </c>
      <c r="N16" s="50" t="s">
        <v>162</v>
      </c>
    </row>
    <row r="17" spans="1:14" s="38" customFormat="1" ht="16.5" thickBot="1" x14ac:dyDescent="0.25">
      <c r="A17" s="53"/>
      <c r="B17" s="54" t="s">
        <v>178</v>
      </c>
      <c r="C17" s="55">
        <f>SUM(C16)</f>
        <v>5100006</v>
      </c>
      <c r="D17" s="55">
        <f t="shared" ref="D17:F17" si="0">SUM(D16)</f>
        <v>0</v>
      </c>
      <c r="E17" s="55">
        <f t="shared" si="0"/>
        <v>0</v>
      </c>
      <c r="F17" s="55">
        <f t="shared" si="0"/>
        <v>0</v>
      </c>
      <c r="G17" s="6"/>
      <c r="H17" s="6"/>
      <c r="I17" s="35"/>
      <c r="J17" s="35"/>
      <c r="K17" s="35"/>
      <c r="L17" s="47"/>
      <c r="M17" s="47"/>
      <c r="N17" s="48"/>
    </row>
    <row r="18" spans="1:14" s="38" customFormat="1" ht="13.5" x14ac:dyDescent="0.2">
      <c r="A18" s="30"/>
      <c r="B18" s="31"/>
      <c r="C18" s="45"/>
      <c r="D18" s="45"/>
      <c r="E18" s="46"/>
      <c r="F18" s="35"/>
      <c r="G18" s="6"/>
      <c r="H18" s="6"/>
      <c r="I18" s="35"/>
      <c r="J18" s="35"/>
      <c r="K18" s="35"/>
      <c r="L18" s="47"/>
      <c r="M18" s="47"/>
      <c r="N18" s="48"/>
    </row>
    <row r="19" spans="1:14" s="38" customFormat="1" ht="13.5" x14ac:dyDescent="0.2">
      <c r="A19" s="30"/>
      <c r="B19" s="31"/>
      <c r="C19" s="45"/>
      <c r="D19" s="45"/>
      <c r="E19" s="46"/>
      <c r="F19" s="35"/>
      <c r="G19" s="6"/>
      <c r="H19" s="6"/>
      <c r="I19" s="35"/>
      <c r="J19" s="35"/>
      <c r="K19" s="35"/>
      <c r="L19" s="47"/>
      <c r="M19" s="47"/>
      <c r="N19" s="48"/>
    </row>
    <row r="20" spans="1:14" s="38" customFormat="1" ht="14.25" thickBot="1" x14ac:dyDescent="0.25">
      <c r="A20" s="30"/>
      <c r="B20" s="31"/>
      <c r="C20" s="45"/>
      <c r="D20" s="45"/>
      <c r="E20" s="46"/>
      <c r="F20" s="35"/>
      <c r="G20" s="14"/>
      <c r="H20" s="14"/>
      <c r="I20" s="56"/>
      <c r="J20" s="56"/>
      <c r="K20" s="56"/>
      <c r="L20" s="57"/>
      <c r="M20" s="57"/>
      <c r="N20" s="58"/>
    </row>
    <row r="21" spans="1:14" s="38" customFormat="1" ht="16.5" thickBot="1" x14ac:dyDescent="0.25">
      <c r="A21" s="104"/>
      <c r="B21" s="105" t="s">
        <v>17</v>
      </c>
      <c r="C21" s="106">
        <f>(C17)</f>
        <v>5100006</v>
      </c>
      <c r="D21" s="106">
        <f t="shared" ref="D21:F21" si="1">(D17)</f>
        <v>0</v>
      </c>
      <c r="E21" s="106">
        <f t="shared" si="1"/>
        <v>0</v>
      </c>
      <c r="F21" s="106">
        <f t="shared" si="1"/>
        <v>0</v>
      </c>
      <c r="G21" s="59"/>
      <c r="H21" s="59"/>
      <c r="I21" s="60"/>
      <c r="J21" s="61"/>
      <c r="K21" s="62"/>
      <c r="L21" s="63"/>
      <c r="M21" s="63"/>
      <c r="N21" s="63"/>
    </row>
    <row r="23" spans="1:14" ht="13.5" x14ac:dyDescent="0.25">
      <c r="A23" s="37" t="s">
        <v>232</v>
      </c>
      <c r="B23" s="37"/>
      <c r="C23" s="37"/>
      <c r="D23" s="37"/>
    </row>
  </sheetData>
  <mergeCells count="13">
    <mergeCell ref="A8:E8"/>
    <mergeCell ref="A9:E9"/>
    <mergeCell ref="B11:B13"/>
    <mergeCell ref="G11:H12"/>
    <mergeCell ref="I11:L11"/>
    <mergeCell ref="I12:J12"/>
    <mergeCell ref="K12:L12"/>
    <mergeCell ref="A3:N3"/>
    <mergeCell ref="A4:N4"/>
    <mergeCell ref="A6:E6"/>
    <mergeCell ref="A7:E7"/>
    <mergeCell ref="F7:L7"/>
    <mergeCell ref="B5:N5"/>
  </mergeCells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3"/>
  <sheetViews>
    <sheetView topLeftCell="C16" zoomScale="115" zoomScaleNormal="115" workbookViewId="0">
      <selection activeCell="C28" sqref="C28"/>
    </sheetView>
  </sheetViews>
  <sheetFormatPr baseColWidth="10" defaultColWidth="11.42578125" defaultRowHeight="12.75" x14ac:dyDescent="0.2"/>
  <cols>
    <col min="1" max="1" width="11.7109375" style="1" customWidth="1"/>
    <col min="2" max="2" width="39.140625" style="1" customWidth="1"/>
    <col min="3" max="4" width="17.140625" style="1" customWidth="1"/>
    <col min="5" max="6" width="15.85546875" style="1" customWidth="1"/>
    <col min="7" max="10" width="8.5703125" style="1" customWidth="1"/>
    <col min="11" max="11" width="10.5703125" style="1" customWidth="1"/>
    <col min="12" max="13" width="10.7109375" style="1" customWidth="1"/>
    <col min="14" max="14" width="13" style="1" customWidth="1"/>
    <col min="15" max="16384" width="11.42578125" style="1"/>
  </cols>
  <sheetData>
    <row r="2" spans="1:14" x14ac:dyDescent="0.2">
      <c r="N2" s="2"/>
    </row>
    <row r="3" spans="1:14" ht="19.5" x14ac:dyDescent="0.3">
      <c r="A3" s="124" t="s">
        <v>235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ht="18" x14ac:dyDescent="0.25">
      <c r="A4" s="125" t="s">
        <v>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14" ht="15.6" customHeight="1" x14ac:dyDescent="0.25">
      <c r="B5" s="125" t="s">
        <v>239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4" ht="10.9" customHeight="1" x14ac:dyDescent="0.2">
      <c r="A6" s="126"/>
      <c r="B6" s="126"/>
      <c r="C6" s="126"/>
      <c r="D6" s="126"/>
      <c r="E6" s="126"/>
    </row>
    <row r="7" spans="1:14" ht="16.5" x14ac:dyDescent="0.2">
      <c r="A7" s="111" t="s">
        <v>238</v>
      </c>
      <c r="B7" s="111"/>
      <c r="C7" s="111"/>
      <c r="D7" s="111"/>
      <c r="E7" s="111"/>
      <c r="F7" s="127"/>
      <c r="G7" s="127"/>
      <c r="H7" s="127"/>
      <c r="I7" s="127"/>
      <c r="J7" s="127"/>
      <c r="K7" s="127"/>
      <c r="L7" s="127"/>
      <c r="M7" s="75"/>
      <c r="N7" s="3"/>
    </row>
    <row r="8" spans="1:14" ht="16.5" x14ac:dyDescent="0.2">
      <c r="A8" s="111" t="s">
        <v>260</v>
      </c>
      <c r="B8" s="111"/>
      <c r="C8" s="111"/>
      <c r="D8" s="111"/>
      <c r="E8" s="111"/>
      <c r="F8" s="75"/>
      <c r="G8" s="75"/>
      <c r="H8" s="75"/>
      <c r="I8" s="75"/>
      <c r="J8" s="75"/>
      <c r="K8" s="75"/>
      <c r="L8" s="75"/>
      <c r="M8" s="75"/>
      <c r="N8" s="84" t="s">
        <v>236</v>
      </c>
    </row>
    <row r="9" spans="1:14" ht="16.5" x14ac:dyDescent="0.3">
      <c r="A9" s="128" t="s">
        <v>243</v>
      </c>
      <c r="B9" s="128"/>
      <c r="C9" s="128"/>
      <c r="D9" s="128"/>
      <c r="E9" s="128"/>
      <c r="H9" s="78"/>
      <c r="I9" s="78"/>
      <c r="J9" s="78"/>
      <c r="K9" s="78"/>
      <c r="L9" s="78"/>
      <c r="M9" s="78"/>
      <c r="N9" s="78"/>
    </row>
    <row r="10" spans="1:14" ht="6.6" customHeight="1" thickBot="1" x14ac:dyDescent="0.25">
      <c r="A10" s="83"/>
      <c r="B10" s="83"/>
      <c r="C10" s="83"/>
      <c r="D10" s="83"/>
      <c r="E10" s="83"/>
      <c r="H10" s="4"/>
      <c r="I10" s="4"/>
      <c r="J10" s="4"/>
      <c r="K10" s="4"/>
      <c r="L10" s="4"/>
      <c r="M10" s="4"/>
      <c r="N10" s="4"/>
    </row>
    <row r="11" spans="1:14" s="38" customFormat="1" ht="13.5" thickBot="1" x14ac:dyDescent="0.25">
      <c r="A11" s="92" t="s">
        <v>1</v>
      </c>
      <c r="B11" s="114" t="s">
        <v>20</v>
      </c>
      <c r="C11" s="93" t="s">
        <v>2</v>
      </c>
      <c r="D11" s="92" t="s">
        <v>2</v>
      </c>
      <c r="E11" s="92"/>
      <c r="F11" s="94"/>
      <c r="G11" s="117" t="s">
        <v>241</v>
      </c>
      <c r="H11" s="118"/>
      <c r="I11" s="121" t="s">
        <v>3</v>
      </c>
      <c r="J11" s="122"/>
      <c r="K11" s="122"/>
      <c r="L11" s="123"/>
      <c r="M11" s="95" t="s">
        <v>4</v>
      </c>
      <c r="N11" s="92" t="s">
        <v>5</v>
      </c>
    </row>
    <row r="12" spans="1:14" s="38" customFormat="1" ht="13.5" thickBot="1" x14ac:dyDescent="0.25">
      <c r="A12" s="96" t="s">
        <v>19</v>
      </c>
      <c r="B12" s="115"/>
      <c r="C12" s="97" t="s">
        <v>6</v>
      </c>
      <c r="D12" s="96" t="s">
        <v>127</v>
      </c>
      <c r="E12" s="96" t="s">
        <v>21</v>
      </c>
      <c r="F12" s="98" t="s">
        <v>240</v>
      </c>
      <c r="G12" s="119"/>
      <c r="H12" s="120"/>
      <c r="I12" s="121" t="s">
        <v>7</v>
      </c>
      <c r="J12" s="123"/>
      <c r="K12" s="121" t="s">
        <v>8</v>
      </c>
      <c r="L12" s="123"/>
      <c r="M12" s="99" t="s">
        <v>9</v>
      </c>
      <c r="N12" s="96" t="s">
        <v>10</v>
      </c>
    </row>
    <row r="13" spans="1:14" s="38" customFormat="1" ht="13.5" thickBot="1" x14ac:dyDescent="0.25">
      <c r="A13" s="100"/>
      <c r="B13" s="116"/>
      <c r="C13" s="101" t="s">
        <v>11</v>
      </c>
      <c r="D13" s="102"/>
      <c r="E13" s="100"/>
      <c r="F13" s="100"/>
      <c r="G13" s="103" t="s">
        <v>12</v>
      </c>
      <c r="H13" s="103" t="s">
        <v>13</v>
      </c>
      <c r="I13" s="103" t="s">
        <v>14</v>
      </c>
      <c r="J13" s="103" t="s">
        <v>15</v>
      </c>
      <c r="K13" s="103" t="s">
        <v>14</v>
      </c>
      <c r="L13" s="103" t="s">
        <v>15</v>
      </c>
      <c r="M13" s="100"/>
      <c r="N13" s="100" t="s">
        <v>16</v>
      </c>
    </row>
    <row r="14" spans="1:14" s="38" customFormat="1" ht="27.75" thickBot="1" x14ac:dyDescent="0.25">
      <c r="A14" s="42"/>
      <c r="B14" s="87" t="s">
        <v>255</v>
      </c>
      <c r="C14" s="40"/>
      <c r="D14" s="85"/>
      <c r="E14" s="39"/>
      <c r="F14" s="39"/>
      <c r="G14" s="39"/>
      <c r="H14" s="39"/>
      <c r="I14" s="39"/>
      <c r="J14" s="39"/>
      <c r="K14" s="39"/>
      <c r="L14" s="39"/>
      <c r="M14" s="39"/>
      <c r="N14" s="41"/>
    </row>
    <row r="15" spans="1:14" s="38" customFormat="1" ht="14.25" thickBot="1" x14ac:dyDescent="0.25">
      <c r="A15" s="43"/>
      <c r="B15" s="44" t="s">
        <v>173</v>
      </c>
      <c r="C15" s="45"/>
      <c r="D15" s="45"/>
      <c r="E15" s="46"/>
      <c r="F15" s="35"/>
      <c r="G15" s="6"/>
      <c r="H15" s="6"/>
      <c r="I15" s="35"/>
      <c r="J15" s="35"/>
      <c r="K15" s="35"/>
      <c r="L15" s="47"/>
      <c r="M15" s="47"/>
      <c r="N15" s="48"/>
    </row>
    <row r="16" spans="1:14" s="38" customFormat="1" ht="41.25" thickBot="1" x14ac:dyDescent="0.25">
      <c r="A16" s="30">
        <v>13</v>
      </c>
      <c r="B16" s="31" t="s">
        <v>174</v>
      </c>
      <c r="C16" s="32">
        <v>700000</v>
      </c>
      <c r="D16" s="34">
        <v>0</v>
      </c>
      <c r="E16" s="5">
        <v>0</v>
      </c>
      <c r="F16" s="5">
        <v>0</v>
      </c>
      <c r="G16" s="6">
        <v>0</v>
      </c>
      <c r="H16" s="6">
        <v>0</v>
      </c>
      <c r="I16" s="35" t="s">
        <v>171</v>
      </c>
      <c r="J16" s="35" t="s">
        <v>131</v>
      </c>
      <c r="K16" s="35">
        <v>250</v>
      </c>
      <c r="L16" s="47" t="s">
        <v>22</v>
      </c>
      <c r="M16" s="49" t="s">
        <v>39</v>
      </c>
      <c r="N16" s="50" t="s">
        <v>140</v>
      </c>
    </row>
    <row r="17" spans="1:14" s="38" customFormat="1" ht="16.5" thickBot="1" x14ac:dyDescent="0.25">
      <c r="A17" s="53"/>
      <c r="B17" s="54" t="s">
        <v>175</v>
      </c>
      <c r="C17" s="55">
        <f>SUM(C16)</f>
        <v>700000</v>
      </c>
      <c r="D17" s="55">
        <f t="shared" ref="D17:F17" si="0">SUM(D16)</f>
        <v>0</v>
      </c>
      <c r="E17" s="55">
        <f t="shared" si="0"/>
        <v>0</v>
      </c>
      <c r="F17" s="55">
        <f t="shared" si="0"/>
        <v>0</v>
      </c>
      <c r="G17" s="6"/>
      <c r="H17" s="6"/>
      <c r="I17" s="35"/>
      <c r="J17" s="35"/>
      <c r="K17" s="35"/>
      <c r="L17" s="47"/>
      <c r="M17" s="47"/>
      <c r="N17" s="48"/>
    </row>
    <row r="18" spans="1:14" s="38" customFormat="1" ht="13.5" x14ac:dyDescent="0.2">
      <c r="A18" s="30"/>
      <c r="B18" s="31"/>
      <c r="C18" s="45"/>
      <c r="D18" s="45"/>
      <c r="E18" s="46"/>
      <c r="F18" s="35"/>
      <c r="G18" s="6"/>
      <c r="H18" s="6"/>
      <c r="I18" s="35"/>
      <c r="J18" s="35"/>
      <c r="K18" s="35"/>
      <c r="L18" s="47"/>
      <c r="M18" s="47"/>
      <c r="N18" s="48"/>
    </row>
    <row r="19" spans="1:14" s="38" customFormat="1" ht="13.5" x14ac:dyDescent="0.2">
      <c r="A19" s="30"/>
      <c r="B19" s="31"/>
      <c r="C19" s="45"/>
      <c r="D19" s="45"/>
      <c r="E19" s="46"/>
      <c r="F19" s="35"/>
      <c r="G19" s="6"/>
      <c r="H19" s="6"/>
      <c r="I19" s="35"/>
      <c r="J19" s="35"/>
      <c r="K19" s="35"/>
      <c r="L19" s="47"/>
      <c r="M19" s="47"/>
      <c r="N19" s="48"/>
    </row>
    <row r="20" spans="1:14" s="38" customFormat="1" ht="14.25" thickBot="1" x14ac:dyDescent="0.25">
      <c r="A20" s="30"/>
      <c r="B20" s="31"/>
      <c r="C20" s="45"/>
      <c r="D20" s="45"/>
      <c r="E20" s="46"/>
      <c r="F20" s="35"/>
      <c r="G20" s="14"/>
      <c r="H20" s="14"/>
      <c r="I20" s="56"/>
      <c r="J20" s="56"/>
      <c r="K20" s="56"/>
      <c r="L20" s="57"/>
      <c r="M20" s="57"/>
      <c r="N20" s="58"/>
    </row>
    <row r="21" spans="1:14" s="38" customFormat="1" ht="16.5" thickBot="1" x14ac:dyDescent="0.25">
      <c r="A21" s="104"/>
      <c r="B21" s="105" t="s">
        <v>17</v>
      </c>
      <c r="C21" s="106">
        <f>(C17)</f>
        <v>700000</v>
      </c>
      <c r="D21" s="106">
        <f t="shared" ref="D21:F21" si="1">(D17)</f>
        <v>0</v>
      </c>
      <c r="E21" s="106">
        <f t="shared" si="1"/>
        <v>0</v>
      </c>
      <c r="F21" s="106">
        <f t="shared" si="1"/>
        <v>0</v>
      </c>
      <c r="G21" s="59"/>
      <c r="H21" s="59"/>
      <c r="I21" s="60"/>
      <c r="J21" s="61"/>
      <c r="K21" s="62"/>
      <c r="L21" s="63"/>
      <c r="M21" s="63"/>
      <c r="N21" s="63"/>
    </row>
    <row r="23" spans="1:14" ht="13.5" x14ac:dyDescent="0.25">
      <c r="A23" s="37" t="s">
        <v>232</v>
      </c>
      <c r="B23" s="37"/>
      <c r="C23" s="37"/>
      <c r="D23" s="37"/>
    </row>
  </sheetData>
  <mergeCells count="13">
    <mergeCell ref="A8:E8"/>
    <mergeCell ref="A9:E9"/>
    <mergeCell ref="B11:B13"/>
    <mergeCell ref="G11:H12"/>
    <mergeCell ref="I11:L11"/>
    <mergeCell ref="I12:J12"/>
    <mergeCell ref="K12:L12"/>
    <mergeCell ref="A3:N3"/>
    <mergeCell ref="A4:N4"/>
    <mergeCell ref="A6:E6"/>
    <mergeCell ref="A7:E7"/>
    <mergeCell ref="F7:L7"/>
    <mergeCell ref="B5:N5"/>
  </mergeCells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2"/>
  <sheetViews>
    <sheetView zoomScale="115" zoomScaleNormal="115" workbookViewId="0"/>
  </sheetViews>
  <sheetFormatPr baseColWidth="10" defaultColWidth="11.42578125" defaultRowHeight="12.75" x14ac:dyDescent="0.2"/>
  <cols>
    <col min="1" max="1" width="11.7109375" style="1" customWidth="1"/>
    <col min="2" max="2" width="39.140625" style="1" customWidth="1"/>
    <col min="3" max="4" width="17.140625" style="1" customWidth="1"/>
    <col min="5" max="6" width="15.85546875" style="1" customWidth="1"/>
    <col min="7" max="10" width="8.5703125" style="1" customWidth="1"/>
    <col min="11" max="11" width="10.5703125" style="1" customWidth="1"/>
    <col min="12" max="13" width="10.7109375" style="1" customWidth="1"/>
    <col min="14" max="14" width="13" style="1" customWidth="1"/>
    <col min="15" max="16384" width="11.42578125" style="1"/>
  </cols>
  <sheetData>
    <row r="2" spans="1:14" x14ac:dyDescent="0.2">
      <c r="N2" s="2"/>
    </row>
    <row r="3" spans="1:14" ht="19.5" x14ac:dyDescent="0.3">
      <c r="A3" s="124" t="s">
        <v>235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ht="18" x14ac:dyDescent="0.25">
      <c r="A4" s="125" t="s">
        <v>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14" ht="15.6" customHeight="1" x14ac:dyDescent="0.25">
      <c r="B5" s="125" t="s">
        <v>239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4" ht="10.9" customHeight="1" x14ac:dyDescent="0.2">
      <c r="A6" s="126"/>
      <c r="B6" s="126"/>
      <c r="C6" s="126"/>
      <c r="D6" s="126"/>
      <c r="E6" s="126"/>
    </row>
    <row r="7" spans="1:14" ht="16.5" x14ac:dyDescent="0.2">
      <c r="A7" s="111" t="s">
        <v>238</v>
      </c>
      <c r="B7" s="111"/>
      <c r="C7" s="111"/>
      <c r="D7" s="111"/>
      <c r="E7" s="111"/>
      <c r="F7" s="127"/>
      <c r="G7" s="127"/>
      <c r="H7" s="127"/>
      <c r="I7" s="127"/>
      <c r="J7" s="127"/>
      <c r="K7" s="127"/>
      <c r="L7" s="127"/>
      <c r="M7" s="75"/>
      <c r="N7" s="3"/>
    </row>
    <row r="8" spans="1:14" ht="16.5" x14ac:dyDescent="0.2">
      <c r="A8" s="111" t="s">
        <v>259</v>
      </c>
      <c r="B8" s="111"/>
      <c r="C8" s="111"/>
      <c r="D8" s="111"/>
      <c r="E8" s="111"/>
      <c r="F8" s="75"/>
      <c r="G8" s="75"/>
      <c r="H8" s="75"/>
      <c r="I8" s="75"/>
      <c r="J8" s="75"/>
      <c r="K8" s="75"/>
      <c r="L8" s="75"/>
      <c r="M8" s="75"/>
      <c r="N8" s="84" t="s">
        <v>236</v>
      </c>
    </row>
    <row r="9" spans="1:14" ht="16.5" x14ac:dyDescent="0.3">
      <c r="A9" s="128" t="s">
        <v>243</v>
      </c>
      <c r="B9" s="128"/>
      <c r="C9" s="128"/>
      <c r="D9" s="128"/>
      <c r="E9" s="128"/>
      <c r="H9" s="78"/>
      <c r="I9" s="78"/>
      <c r="J9" s="78"/>
      <c r="K9" s="78"/>
      <c r="L9" s="78"/>
      <c r="M9" s="78"/>
      <c r="N9" s="78"/>
    </row>
    <row r="10" spans="1:14" ht="6.6" customHeight="1" thickBot="1" x14ac:dyDescent="0.25">
      <c r="A10" s="83"/>
      <c r="B10" s="83"/>
      <c r="C10" s="83"/>
      <c r="D10" s="83"/>
      <c r="E10" s="83"/>
      <c r="H10" s="4"/>
      <c r="I10" s="4"/>
      <c r="J10" s="4"/>
      <c r="K10" s="4"/>
      <c r="L10" s="4"/>
      <c r="M10" s="4"/>
      <c r="N10" s="4"/>
    </row>
    <row r="11" spans="1:14" s="38" customFormat="1" ht="13.5" thickBot="1" x14ac:dyDescent="0.25">
      <c r="A11" s="92" t="s">
        <v>1</v>
      </c>
      <c r="B11" s="114" t="s">
        <v>20</v>
      </c>
      <c r="C11" s="93" t="s">
        <v>2</v>
      </c>
      <c r="D11" s="92" t="s">
        <v>2</v>
      </c>
      <c r="E11" s="92"/>
      <c r="F11" s="94"/>
      <c r="G11" s="117" t="s">
        <v>241</v>
      </c>
      <c r="H11" s="118"/>
      <c r="I11" s="121" t="s">
        <v>3</v>
      </c>
      <c r="J11" s="122"/>
      <c r="K11" s="122"/>
      <c r="L11" s="123"/>
      <c r="M11" s="95" t="s">
        <v>4</v>
      </c>
      <c r="N11" s="92" t="s">
        <v>5</v>
      </c>
    </row>
    <row r="12" spans="1:14" s="38" customFormat="1" ht="13.5" thickBot="1" x14ac:dyDescent="0.25">
      <c r="A12" s="96" t="s">
        <v>19</v>
      </c>
      <c r="B12" s="115"/>
      <c r="C12" s="97" t="s">
        <v>6</v>
      </c>
      <c r="D12" s="96" t="s">
        <v>127</v>
      </c>
      <c r="E12" s="96" t="s">
        <v>21</v>
      </c>
      <c r="F12" s="98" t="s">
        <v>240</v>
      </c>
      <c r="G12" s="119"/>
      <c r="H12" s="120"/>
      <c r="I12" s="121" t="s">
        <v>7</v>
      </c>
      <c r="J12" s="123"/>
      <c r="K12" s="121" t="s">
        <v>8</v>
      </c>
      <c r="L12" s="123"/>
      <c r="M12" s="99" t="s">
        <v>9</v>
      </c>
      <c r="N12" s="96" t="s">
        <v>10</v>
      </c>
    </row>
    <row r="13" spans="1:14" s="38" customFormat="1" ht="13.5" thickBot="1" x14ac:dyDescent="0.25">
      <c r="A13" s="100"/>
      <c r="B13" s="116"/>
      <c r="C13" s="101" t="s">
        <v>11</v>
      </c>
      <c r="D13" s="102"/>
      <c r="E13" s="100"/>
      <c r="F13" s="100"/>
      <c r="G13" s="103" t="s">
        <v>12</v>
      </c>
      <c r="H13" s="103" t="s">
        <v>13</v>
      </c>
      <c r="I13" s="103" t="s">
        <v>14</v>
      </c>
      <c r="J13" s="103" t="s">
        <v>15</v>
      </c>
      <c r="K13" s="103" t="s">
        <v>14</v>
      </c>
      <c r="L13" s="103" t="s">
        <v>15</v>
      </c>
      <c r="M13" s="100"/>
      <c r="N13" s="100" t="s">
        <v>16</v>
      </c>
    </row>
    <row r="14" spans="1:14" s="38" customFormat="1" ht="27.75" thickBot="1" x14ac:dyDescent="0.25">
      <c r="A14" s="42"/>
      <c r="B14" s="87" t="s">
        <v>255</v>
      </c>
      <c r="C14" s="40"/>
      <c r="D14" s="85"/>
      <c r="E14" s="39"/>
      <c r="F14" s="39"/>
      <c r="G14" s="39"/>
      <c r="H14" s="39"/>
      <c r="I14" s="39"/>
      <c r="J14" s="39"/>
      <c r="K14" s="39"/>
      <c r="L14" s="39"/>
      <c r="M14" s="39"/>
      <c r="N14" s="41"/>
    </row>
    <row r="15" spans="1:14" s="38" customFormat="1" ht="14.25" thickBot="1" x14ac:dyDescent="0.25">
      <c r="A15" s="43"/>
      <c r="B15" s="44" t="s">
        <v>169</v>
      </c>
      <c r="C15" s="45"/>
      <c r="D15" s="45"/>
      <c r="E15" s="46"/>
      <c r="F15" s="35"/>
      <c r="G15" s="6"/>
      <c r="H15" s="6"/>
      <c r="I15" s="35"/>
      <c r="J15" s="35"/>
      <c r="K15" s="35"/>
      <c r="L15" s="47"/>
      <c r="M15" s="47"/>
      <c r="N15" s="48"/>
    </row>
    <row r="16" spans="1:14" s="38" customFormat="1" ht="81.75" thickBot="1" x14ac:dyDescent="0.25">
      <c r="A16" s="30">
        <v>12</v>
      </c>
      <c r="B16" s="31" t="s">
        <v>170</v>
      </c>
      <c r="C16" s="32">
        <v>4300000</v>
      </c>
      <c r="D16" s="34">
        <v>0</v>
      </c>
      <c r="E16" s="5">
        <v>0</v>
      </c>
      <c r="F16" s="5">
        <v>0</v>
      </c>
      <c r="G16" s="6">
        <v>0</v>
      </c>
      <c r="H16" s="6">
        <v>0</v>
      </c>
      <c r="I16" s="35" t="s">
        <v>171</v>
      </c>
      <c r="J16" s="35" t="s">
        <v>131</v>
      </c>
      <c r="K16" s="35">
        <v>250</v>
      </c>
      <c r="L16" s="47" t="s">
        <v>22</v>
      </c>
      <c r="M16" s="49" t="s">
        <v>39</v>
      </c>
      <c r="N16" s="50" t="s">
        <v>162</v>
      </c>
    </row>
    <row r="17" spans="1:14" s="38" customFormat="1" ht="16.5" thickBot="1" x14ac:dyDescent="0.25">
      <c r="A17" s="53"/>
      <c r="B17" s="54" t="s">
        <v>172</v>
      </c>
      <c r="C17" s="55">
        <f>SUM(C16)</f>
        <v>4300000</v>
      </c>
      <c r="D17" s="55">
        <f t="shared" ref="D17:F17" si="0">SUM(D16)</f>
        <v>0</v>
      </c>
      <c r="E17" s="55">
        <f t="shared" si="0"/>
        <v>0</v>
      </c>
      <c r="F17" s="55">
        <f t="shared" si="0"/>
        <v>0</v>
      </c>
      <c r="G17" s="6"/>
      <c r="H17" s="6"/>
      <c r="I17" s="35"/>
      <c r="J17" s="35"/>
      <c r="K17" s="35"/>
      <c r="L17" s="47"/>
      <c r="M17" s="47"/>
      <c r="N17" s="48"/>
    </row>
    <row r="18" spans="1:14" s="38" customFormat="1" ht="13.5" x14ac:dyDescent="0.2">
      <c r="A18" s="30"/>
      <c r="B18" s="31"/>
      <c r="C18" s="45"/>
      <c r="D18" s="45"/>
      <c r="E18" s="46"/>
      <c r="F18" s="35"/>
      <c r="G18" s="6"/>
      <c r="H18" s="6"/>
      <c r="I18" s="35"/>
      <c r="J18" s="35"/>
      <c r="K18" s="35"/>
      <c r="L18" s="47"/>
      <c r="M18" s="47"/>
      <c r="N18" s="48"/>
    </row>
    <row r="19" spans="1:14" s="38" customFormat="1" ht="14.25" thickBot="1" x14ac:dyDescent="0.25">
      <c r="A19" s="30"/>
      <c r="B19" s="31"/>
      <c r="C19" s="45"/>
      <c r="D19" s="45"/>
      <c r="E19" s="46"/>
      <c r="F19" s="35"/>
      <c r="G19" s="14"/>
      <c r="H19" s="14"/>
      <c r="I19" s="56"/>
      <c r="J19" s="56"/>
      <c r="K19" s="56"/>
      <c r="L19" s="57"/>
      <c r="M19" s="57"/>
      <c r="N19" s="58"/>
    </row>
    <row r="20" spans="1:14" s="38" customFormat="1" ht="16.5" thickBot="1" x14ac:dyDescent="0.25">
      <c r="A20" s="104"/>
      <c r="B20" s="105" t="s">
        <v>17</v>
      </c>
      <c r="C20" s="106">
        <f>(C17)</f>
        <v>4300000</v>
      </c>
      <c r="D20" s="106">
        <f t="shared" ref="D20:F20" si="1">(D17)</f>
        <v>0</v>
      </c>
      <c r="E20" s="106">
        <f t="shared" si="1"/>
        <v>0</v>
      </c>
      <c r="F20" s="106">
        <f t="shared" si="1"/>
        <v>0</v>
      </c>
      <c r="G20" s="59"/>
      <c r="H20" s="59"/>
      <c r="I20" s="60"/>
      <c r="J20" s="61"/>
      <c r="K20" s="62"/>
      <c r="L20" s="63"/>
      <c r="M20" s="63"/>
      <c r="N20" s="63"/>
    </row>
    <row r="21" spans="1:14" s="38" customFormat="1" x14ac:dyDescent="0.2"/>
    <row r="22" spans="1:14" ht="13.5" x14ac:dyDescent="0.25">
      <c r="A22" s="37" t="s">
        <v>232</v>
      </c>
      <c r="B22" s="37"/>
      <c r="C22" s="37"/>
      <c r="D22" s="37"/>
    </row>
  </sheetData>
  <mergeCells count="13">
    <mergeCell ref="A8:E8"/>
    <mergeCell ref="A9:E9"/>
    <mergeCell ref="B11:B13"/>
    <mergeCell ref="G11:H12"/>
    <mergeCell ref="I11:L11"/>
    <mergeCell ref="I12:J12"/>
    <mergeCell ref="K12:L12"/>
    <mergeCell ref="A3:N3"/>
    <mergeCell ref="A4:N4"/>
    <mergeCell ref="A6:E6"/>
    <mergeCell ref="A7:E7"/>
    <mergeCell ref="F7:L7"/>
    <mergeCell ref="B5:N5"/>
  </mergeCells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5"/>
  <sheetViews>
    <sheetView topLeftCell="A31" zoomScale="115" zoomScaleNormal="115" workbookViewId="0">
      <selection activeCell="C38" sqref="C38"/>
    </sheetView>
  </sheetViews>
  <sheetFormatPr baseColWidth="10" defaultColWidth="11.42578125" defaultRowHeight="12.75" x14ac:dyDescent="0.2"/>
  <cols>
    <col min="1" max="1" width="11.7109375" style="1" customWidth="1"/>
    <col min="2" max="2" width="39.140625" style="1" customWidth="1"/>
    <col min="3" max="4" width="17.140625" style="1" customWidth="1"/>
    <col min="5" max="6" width="15.85546875" style="1" customWidth="1"/>
    <col min="7" max="10" width="8.5703125" style="1" customWidth="1"/>
    <col min="11" max="11" width="10.5703125" style="1" customWidth="1"/>
    <col min="12" max="13" width="10.7109375" style="1" customWidth="1"/>
    <col min="14" max="14" width="13" style="1" customWidth="1"/>
    <col min="15" max="16384" width="11.42578125" style="1"/>
  </cols>
  <sheetData>
    <row r="2" spans="1:14" x14ac:dyDescent="0.2">
      <c r="N2" s="2"/>
    </row>
    <row r="3" spans="1:14" ht="19.5" x14ac:dyDescent="0.3">
      <c r="A3" s="124" t="s">
        <v>235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ht="18" x14ac:dyDescent="0.25">
      <c r="A4" s="125" t="s">
        <v>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14" ht="15.6" customHeight="1" x14ac:dyDescent="0.25">
      <c r="B5" s="125" t="s">
        <v>239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4" ht="10.9" customHeight="1" x14ac:dyDescent="0.2">
      <c r="A6" s="126"/>
      <c r="B6" s="126"/>
      <c r="C6" s="126"/>
      <c r="D6" s="126"/>
      <c r="E6" s="126"/>
    </row>
    <row r="7" spans="1:14" ht="16.5" x14ac:dyDescent="0.2">
      <c r="A7" s="111" t="s">
        <v>238</v>
      </c>
      <c r="B7" s="111"/>
      <c r="C7" s="111"/>
      <c r="D7" s="111"/>
      <c r="E7" s="111"/>
      <c r="F7" s="127"/>
      <c r="G7" s="127"/>
      <c r="H7" s="127"/>
      <c r="I7" s="127"/>
      <c r="J7" s="127"/>
      <c r="K7" s="127"/>
      <c r="L7" s="127"/>
      <c r="M7" s="75"/>
      <c r="N7" s="3"/>
    </row>
    <row r="8" spans="1:14" ht="16.5" x14ac:dyDescent="0.2">
      <c r="A8" s="111" t="s">
        <v>258</v>
      </c>
      <c r="B8" s="111"/>
      <c r="C8" s="111"/>
      <c r="D8" s="111"/>
      <c r="E8" s="111"/>
      <c r="F8" s="75"/>
      <c r="G8" s="75"/>
      <c r="H8" s="75"/>
      <c r="I8" s="75"/>
      <c r="J8" s="75"/>
      <c r="K8" s="75"/>
      <c r="L8" s="75"/>
      <c r="M8" s="75"/>
      <c r="N8" s="84" t="s">
        <v>236</v>
      </c>
    </row>
    <row r="9" spans="1:14" ht="16.5" x14ac:dyDescent="0.3">
      <c r="A9" s="128" t="s">
        <v>243</v>
      </c>
      <c r="B9" s="128"/>
      <c r="C9" s="128"/>
      <c r="D9" s="128"/>
      <c r="E9" s="128"/>
      <c r="H9" s="78"/>
      <c r="I9" s="78"/>
      <c r="J9" s="78"/>
      <c r="K9" s="78"/>
      <c r="L9" s="78"/>
      <c r="M9" s="78"/>
      <c r="N9" s="78"/>
    </row>
    <row r="10" spans="1:14" ht="6.6" customHeight="1" thickBot="1" x14ac:dyDescent="0.25">
      <c r="A10" s="83"/>
      <c r="B10" s="83"/>
      <c r="C10" s="83"/>
      <c r="D10" s="83"/>
      <c r="E10" s="83"/>
      <c r="H10" s="4"/>
      <c r="I10" s="4"/>
      <c r="J10" s="4"/>
      <c r="K10" s="4"/>
      <c r="L10" s="4"/>
      <c r="M10" s="4"/>
      <c r="N10" s="4"/>
    </row>
    <row r="11" spans="1:14" s="38" customFormat="1" ht="13.5" thickBot="1" x14ac:dyDescent="0.25">
      <c r="A11" s="92" t="s">
        <v>1</v>
      </c>
      <c r="B11" s="114" t="s">
        <v>20</v>
      </c>
      <c r="C11" s="93" t="s">
        <v>2</v>
      </c>
      <c r="D11" s="92" t="s">
        <v>2</v>
      </c>
      <c r="E11" s="92"/>
      <c r="F11" s="94"/>
      <c r="G11" s="117" t="s">
        <v>241</v>
      </c>
      <c r="H11" s="118"/>
      <c r="I11" s="121" t="s">
        <v>3</v>
      </c>
      <c r="J11" s="122"/>
      <c r="K11" s="122"/>
      <c r="L11" s="123"/>
      <c r="M11" s="95" t="s">
        <v>4</v>
      </c>
      <c r="N11" s="92" t="s">
        <v>5</v>
      </c>
    </row>
    <row r="12" spans="1:14" s="38" customFormat="1" ht="13.5" thickBot="1" x14ac:dyDescent="0.25">
      <c r="A12" s="96" t="s">
        <v>19</v>
      </c>
      <c r="B12" s="115"/>
      <c r="C12" s="97" t="s">
        <v>6</v>
      </c>
      <c r="D12" s="96" t="s">
        <v>127</v>
      </c>
      <c r="E12" s="96" t="s">
        <v>21</v>
      </c>
      <c r="F12" s="98" t="s">
        <v>240</v>
      </c>
      <c r="G12" s="119"/>
      <c r="H12" s="120"/>
      <c r="I12" s="121" t="s">
        <v>7</v>
      </c>
      <c r="J12" s="123"/>
      <c r="K12" s="121" t="s">
        <v>8</v>
      </c>
      <c r="L12" s="123"/>
      <c r="M12" s="99" t="s">
        <v>9</v>
      </c>
      <c r="N12" s="96" t="s">
        <v>10</v>
      </c>
    </row>
    <row r="13" spans="1:14" s="38" customFormat="1" ht="13.5" thickBot="1" x14ac:dyDescent="0.25">
      <c r="A13" s="100"/>
      <c r="B13" s="116"/>
      <c r="C13" s="101" t="s">
        <v>11</v>
      </c>
      <c r="D13" s="102"/>
      <c r="E13" s="100"/>
      <c r="F13" s="100"/>
      <c r="G13" s="103" t="s">
        <v>12</v>
      </c>
      <c r="H13" s="103" t="s">
        <v>13</v>
      </c>
      <c r="I13" s="103" t="s">
        <v>14</v>
      </c>
      <c r="J13" s="103" t="s">
        <v>15</v>
      </c>
      <c r="K13" s="103" t="s">
        <v>14</v>
      </c>
      <c r="L13" s="103" t="s">
        <v>15</v>
      </c>
      <c r="M13" s="100"/>
      <c r="N13" s="100" t="s">
        <v>16</v>
      </c>
    </row>
    <row r="14" spans="1:14" s="38" customFormat="1" ht="27.75" thickBot="1" x14ac:dyDescent="0.25">
      <c r="A14" s="42"/>
      <c r="B14" s="87" t="s">
        <v>255</v>
      </c>
      <c r="C14" s="40"/>
      <c r="D14" s="85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1:14" s="38" customFormat="1" ht="26.25" thickBot="1" x14ac:dyDescent="0.25">
      <c r="A15" s="43"/>
      <c r="B15" s="44" t="s">
        <v>37</v>
      </c>
      <c r="C15" s="32"/>
      <c r="D15" s="32"/>
      <c r="E15" s="5"/>
      <c r="F15" s="5"/>
      <c r="G15" s="6"/>
      <c r="H15" s="6"/>
      <c r="I15" s="35"/>
      <c r="J15" s="35"/>
      <c r="K15" s="35"/>
      <c r="L15" s="47"/>
      <c r="M15" s="47"/>
      <c r="N15" s="50"/>
    </row>
    <row r="16" spans="1:14" s="38" customFormat="1" ht="40.5" x14ac:dyDescent="0.2">
      <c r="A16" s="27" t="s">
        <v>31</v>
      </c>
      <c r="B16" s="28" t="s">
        <v>33</v>
      </c>
      <c r="C16" s="32">
        <v>0</v>
      </c>
      <c r="D16" s="5">
        <v>926731.1100000001</v>
      </c>
      <c r="E16" s="5">
        <v>926731.11</v>
      </c>
      <c r="F16" s="5">
        <v>0</v>
      </c>
      <c r="G16" s="6">
        <v>1</v>
      </c>
      <c r="H16" s="6">
        <f t="shared" ref="H16:H24" si="0">(F16*100%)/D16</f>
        <v>0</v>
      </c>
      <c r="I16" s="35">
        <v>777.9</v>
      </c>
      <c r="J16" s="35" t="s">
        <v>41</v>
      </c>
      <c r="K16" s="35">
        <v>350</v>
      </c>
      <c r="L16" s="47" t="s">
        <v>22</v>
      </c>
      <c r="M16" s="49" t="s">
        <v>39</v>
      </c>
      <c r="N16" s="50" t="s">
        <v>40</v>
      </c>
    </row>
    <row r="17" spans="1:14" s="38" customFormat="1" ht="67.5" x14ac:dyDescent="0.2">
      <c r="A17" s="27" t="s">
        <v>32</v>
      </c>
      <c r="B17" s="28" t="s">
        <v>34</v>
      </c>
      <c r="C17" s="32">
        <v>0</v>
      </c>
      <c r="D17" s="5">
        <v>927216.16999999993</v>
      </c>
      <c r="E17" s="5">
        <v>927216.17</v>
      </c>
      <c r="F17" s="5">
        <v>0</v>
      </c>
      <c r="G17" s="6">
        <v>1</v>
      </c>
      <c r="H17" s="6">
        <f t="shared" si="0"/>
        <v>0</v>
      </c>
      <c r="I17" s="35">
        <v>658.6</v>
      </c>
      <c r="J17" s="35" t="s">
        <v>41</v>
      </c>
      <c r="K17" s="35">
        <v>300</v>
      </c>
      <c r="L17" s="47" t="s">
        <v>22</v>
      </c>
      <c r="M17" s="49" t="s">
        <v>39</v>
      </c>
      <c r="N17" s="50" t="s">
        <v>40</v>
      </c>
    </row>
    <row r="18" spans="1:14" s="38" customFormat="1" ht="94.5" x14ac:dyDescent="0.2">
      <c r="A18" s="27" t="s">
        <v>75</v>
      </c>
      <c r="B18" s="28" t="s">
        <v>48</v>
      </c>
      <c r="C18" s="32">
        <v>0</v>
      </c>
      <c r="D18" s="5">
        <v>929454.63</v>
      </c>
      <c r="E18" s="5">
        <v>929454.63</v>
      </c>
      <c r="F18" s="5">
        <v>0</v>
      </c>
      <c r="G18" s="6">
        <v>1</v>
      </c>
      <c r="H18" s="6">
        <f t="shared" si="0"/>
        <v>0</v>
      </c>
      <c r="I18" s="35">
        <v>785</v>
      </c>
      <c r="J18" s="35" t="s">
        <v>41</v>
      </c>
      <c r="K18" s="35">
        <v>237</v>
      </c>
      <c r="L18" s="47" t="s">
        <v>22</v>
      </c>
      <c r="M18" s="49" t="s">
        <v>39</v>
      </c>
      <c r="N18" s="50" t="s">
        <v>40</v>
      </c>
    </row>
    <row r="19" spans="1:14" s="38" customFormat="1" ht="67.5" x14ac:dyDescent="0.2">
      <c r="A19" s="24" t="s">
        <v>93</v>
      </c>
      <c r="B19" s="28" t="s">
        <v>94</v>
      </c>
      <c r="C19" s="32">
        <v>0</v>
      </c>
      <c r="D19" s="5">
        <v>894313.6</v>
      </c>
      <c r="E19" s="5">
        <v>894313.6</v>
      </c>
      <c r="F19" s="5">
        <v>0</v>
      </c>
      <c r="G19" s="6">
        <v>1</v>
      </c>
      <c r="H19" s="6">
        <f t="shared" si="0"/>
        <v>0</v>
      </c>
      <c r="I19" s="35">
        <v>1</v>
      </c>
      <c r="J19" s="35" t="s">
        <v>88</v>
      </c>
      <c r="K19" s="35">
        <v>350</v>
      </c>
      <c r="L19" s="47" t="s">
        <v>22</v>
      </c>
      <c r="M19" s="49" t="s">
        <v>39</v>
      </c>
      <c r="N19" s="50" t="s">
        <v>40</v>
      </c>
    </row>
    <row r="20" spans="1:14" s="38" customFormat="1" ht="27" x14ac:dyDescent="0.2">
      <c r="A20" s="27" t="s">
        <v>76</v>
      </c>
      <c r="B20" s="28" t="s">
        <v>60</v>
      </c>
      <c r="C20" s="32">
        <v>0</v>
      </c>
      <c r="D20" s="5">
        <v>902479.99</v>
      </c>
      <c r="E20" s="5">
        <v>902479.99</v>
      </c>
      <c r="F20" s="5">
        <v>0</v>
      </c>
      <c r="G20" s="6">
        <v>1</v>
      </c>
      <c r="H20" s="6">
        <f t="shared" si="0"/>
        <v>0</v>
      </c>
      <c r="I20" s="35">
        <v>1</v>
      </c>
      <c r="J20" s="35" t="s">
        <v>88</v>
      </c>
      <c r="K20" s="35">
        <v>400</v>
      </c>
      <c r="L20" s="47" t="s">
        <v>22</v>
      </c>
      <c r="M20" s="49" t="s">
        <v>39</v>
      </c>
      <c r="N20" s="50" t="s">
        <v>40</v>
      </c>
    </row>
    <row r="21" spans="1:14" s="38" customFormat="1" ht="40.5" x14ac:dyDescent="0.2">
      <c r="A21" s="27" t="s">
        <v>77</v>
      </c>
      <c r="B21" s="28" t="s">
        <v>59</v>
      </c>
      <c r="C21" s="32">
        <v>0</v>
      </c>
      <c r="D21" s="5">
        <v>882241.69000000006</v>
      </c>
      <c r="E21" s="5">
        <v>882241.69</v>
      </c>
      <c r="F21" s="5">
        <v>0</v>
      </c>
      <c r="G21" s="6">
        <v>1</v>
      </c>
      <c r="H21" s="6">
        <f t="shared" si="0"/>
        <v>0</v>
      </c>
      <c r="I21" s="35">
        <v>883.29</v>
      </c>
      <c r="J21" s="35" t="s">
        <v>41</v>
      </c>
      <c r="K21" s="35">
        <v>1700</v>
      </c>
      <c r="L21" s="47" t="s">
        <v>22</v>
      </c>
      <c r="M21" s="49" t="s">
        <v>39</v>
      </c>
      <c r="N21" s="50" t="s">
        <v>40</v>
      </c>
    </row>
    <row r="22" spans="1:14" s="38" customFormat="1" ht="40.5" x14ac:dyDescent="0.2">
      <c r="A22" s="27" t="s">
        <v>102</v>
      </c>
      <c r="B22" s="28" t="s">
        <v>105</v>
      </c>
      <c r="C22" s="32">
        <v>0</v>
      </c>
      <c r="D22" s="5">
        <v>3484608.92</v>
      </c>
      <c r="E22" s="5">
        <v>3484608.92</v>
      </c>
      <c r="F22" s="5">
        <v>0</v>
      </c>
      <c r="G22" s="6">
        <v>1</v>
      </c>
      <c r="H22" s="6">
        <f t="shared" si="0"/>
        <v>0</v>
      </c>
      <c r="I22" s="35">
        <v>822.94</v>
      </c>
      <c r="J22" s="35" t="s">
        <v>41</v>
      </c>
      <c r="K22" s="35">
        <v>250</v>
      </c>
      <c r="L22" s="47" t="s">
        <v>22</v>
      </c>
      <c r="M22" s="49" t="s">
        <v>39</v>
      </c>
      <c r="N22" s="50" t="s">
        <v>40</v>
      </c>
    </row>
    <row r="23" spans="1:14" s="38" customFormat="1" ht="40.5" x14ac:dyDescent="0.2">
      <c r="A23" s="27" t="s">
        <v>103</v>
      </c>
      <c r="B23" s="28" t="s">
        <v>106</v>
      </c>
      <c r="C23" s="32">
        <v>0</v>
      </c>
      <c r="D23" s="5">
        <v>1596681.7</v>
      </c>
      <c r="E23" s="5">
        <v>1596681.7</v>
      </c>
      <c r="F23" s="5">
        <v>0</v>
      </c>
      <c r="G23" s="6">
        <v>1</v>
      </c>
      <c r="H23" s="6">
        <f t="shared" si="0"/>
        <v>0</v>
      </c>
      <c r="I23" s="35">
        <v>1346.52</v>
      </c>
      <c r="J23" s="35" t="s">
        <v>41</v>
      </c>
      <c r="K23" s="35">
        <v>350</v>
      </c>
      <c r="L23" s="47" t="s">
        <v>22</v>
      </c>
      <c r="M23" s="49" t="s">
        <v>39</v>
      </c>
      <c r="N23" s="50" t="s">
        <v>83</v>
      </c>
    </row>
    <row r="24" spans="1:14" s="38" customFormat="1" ht="54" x14ac:dyDescent="0.2">
      <c r="A24" s="27" t="s">
        <v>104</v>
      </c>
      <c r="B24" s="28" t="s">
        <v>107</v>
      </c>
      <c r="C24" s="32">
        <v>0</v>
      </c>
      <c r="D24" s="34">
        <v>650949.80000000005</v>
      </c>
      <c r="E24" s="5">
        <v>650949.80000000005</v>
      </c>
      <c r="F24" s="5">
        <v>0</v>
      </c>
      <c r="G24" s="6">
        <v>1</v>
      </c>
      <c r="H24" s="6">
        <f t="shared" si="0"/>
        <v>0</v>
      </c>
      <c r="I24" s="35">
        <v>1</v>
      </c>
      <c r="J24" s="35" t="s">
        <v>88</v>
      </c>
      <c r="K24" s="35">
        <v>200</v>
      </c>
      <c r="L24" s="47" t="s">
        <v>22</v>
      </c>
      <c r="M24" s="49" t="s">
        <v>39</v>
      </c>
      <c r="N24" s="50" t="s">
        <v>83</v>
      </c>
    </row>
    <row r="25" spans="1:14" s="38" customFormat="1" ht="40.5" x14ac:dyDescent="0.2">
      <c r="A25" s="27">
        <v>11.1</v>
      </c>
      <c r="B25" s="28" t="s">
        <v>164</v>
      </c>
      <c r="C25" s="32">
        <v>2139264.59</v>
      </c>
      <c r="D25" s="34">
        <v>0</v>
      </c>
      <c r="E25" s="5">
        <v>0</v>
      </c>
      <c r="F25" s="5">
        <v>0</v>
      </c>
      <c r="G25" s="6">
        <v>0</v>
      </c>
      <c r="H25" s="6">
        <v>0</v>
      </c>
      <c r="I25" s="35">
        <v>550</v>
      </c>
      <c r="J25" s="35" t="s">
        <v>41</v>
      </c>
      <c r="K25" s="35">
        <v>750</v>
      </c>
      <c r="L25" s="47" t="s">
        <v>22</v>
      </c>
      <c r="M25" s="49" t="s">
        <v>39</v>
      </c>
      <c r="N25" s="50" t="s">
        <v>162</v>
      </c>
    </row>
    <row r="26" spans="1:14" s="38" customFormat="1" ht="27" x14ac:dyDescent="0.2">
      <c r="A26" s="27">
        <v>11.2</v>
      </c>
      <c r="B26" s="28" t="s">
        <v>165</v>
      </c>
      <c r="C26" s="32">
        <v>4950000</v>
      </c>
      <c r="D26" s="34">
        <v>0</v>
      </c>
      <c r="E26" s="5">
        <v>0</v>
      </c>
      <c r="F26" s="5">
        <v>0</v>
      </c>
      <c r="G26" s="6">
        <v>0</v>
      </c>
      <c r="H26" s="6">
        <v>0</v>
      </c>
      <c r="I26" s="35">
        <v>3000</v>
      </c>
      <c r="J26" s="35" t="s">
        <v>41</v>
      </c>
      <c r="K26" s="35">
        <v>850</v>
      </c>
      <c r="L26" s="47" t="s">
        <v>22</v>
      </c>
      <c r="M26" s="49" t="s">
        <v>39</v>
      </c>
      <c r="N26" s="50" t="s">
        <v>162</v>
      </c>
    </row>
    <row r="27" spans="1:14" s="38" customFormat="1" ht="40.5" x14ac:dyDescent="0.2">
      <c r="A27" s="27">
        <v>11.3</v>
      </c>
      <c r="B27" s="28" t="s">
        <v>166</v>
      </c>
      <c r="C27" s="32">
        <v>3937500</v>
      </c>
      <c r="D27" s="34">
        <v>0</v>
      </c>
      <c r="E27" s="5">
        <v>0</v>
      </c>
      <c r="F27" s="5">
        <v>0</v>
      </c>
      <c r="G27" s="6">
        <v>0</v>
      </c>
      <c r="H27" s="6">
        <v>0</v>
      </c>
      <c r="I27" s="35">
        <v>2250</v>
      </c>
      <c r="J27" s="35" t="s">
        <v>41</v>
      </c>
      <c r="K27" s="35">
        <v>1050</v>
      </c>
      <c r="L27" s="47" t="s">
        <v>22</v>
      </c>
      <c r="M27" s="49" t="s">
        <v>39</v>
      </c>
      <c r="N27" s="50" t="s">
        <v>162</v>
      </c>
    </row>
    <row r="28" spans="1:14" s="38" customFormat="1" ht="40.5" x14ac:dyDescent="0.2">
      <c r="A28" s="27">
        <v>11.4</v>
      </c>
      <c r="B28" s="28" t="s">
        <v>167</v>
      </c>
      <c r="C28" s="32">
        <v>1750000</v>
      </c>
      <c r="D28" s="34">
        <v>0</v>
      </c>
      <c r="E28" s="5">
        <v>0</v>
      </c>
      <c r="F28" s="5">
        <v>0</v>
      </c>
      <c r="G28" s="6">
        <v>0</v>
      </c>
      <c r="H28" s="6">
        <v>0</v>
      </c>
      <c r="I28" s="35">
        <v>5</v>
      </c>
      <c r="J28" s="35" t="s">
        <v>168</v>
      </c>
      <c r="K28" s="35">
        <v>1300</v>
      </c>
      <c r="L28" s="47" t="s">
        <v>22</v>
      </c>
      <c r="M28" s="49" t="s">
        <v>39</v>
      </c>
      <c r="N28" s="50" t="s">
        <v>162</v>
      </c>
    </row>
    <row r="29" spans="1:14" s="38" customFormat="1" ht="17.25" thickBot="1" x14ac:dyDescent="0.25">
      <c r="A29" s="27"/>
      <c r="B29" s="28"/>
      <c r="C29" s="32"/>
      <c r="D29" s="32"/>
      <c r="E29" s="5"/>
      <c r="F29" s="5"/>
      <c r="G29" s="6"/>
      <c r="H29" s="6"/>
      <c r="I29" s="35"/>
      <c r="J29" s="35"/>
      <c r="K29" s="35"/>
      <c r="L29" s="47"/>
      <c r="M29" s="49"/>
      <c r="N29" s="64"/>
    </row>
    <row r="30" spans="1:14" s="38" customFormat="1" ht="16.5" thickBot="1" x14ac:dyDescent="0.25">
      <c r="A30" s="53"/>
      <c r="B30" s="54" t="s">
        <v>38</v>
      </c>
      <c r="C30" s="55">
        <f>SUM(C16:C28)</f>
        <v>12776764.59</v>
      </c>
      <c r="D30" s="55">
        <f t="shared" ref="D30:F30" si="1">SUM(D16:D28)</f>
        <v>11194677.609999999</v>
      </c>
      <c r="E30" s="55">
        <f t="shared" si="1"/>
        <v>11194677.609999999</v>
      </c>
      <c r="F30" s="55">
        <f t="shared" si="1"/>
        <v>0</v>
      </c>
      <c r="G30" s="6"/>
      <c r="H30" s="6"/>
      <c r="I30" s="35"/>
      <c r="J30" s="35"/>
      <c r="K30" s="35"/>
      <c r="L30" s="47"/>
      <c r="M30" s="47"/>
      <c r="N30" s="48"/>
    </row>
    <row r="31" spans="1:14" s="38" customFormat="1" ht="14.25" thickBot="1" x14ac:dyDescent="0.25">
      <c r="A31" s="65"/>
      <c r="B31" s="66"/>
      <c r="C31" s="70"/>
      <c r="D31" s="70"/>
      <c r="E31" s="71"/>
      <c r="F31" s="56"/>
      <c r="G31" s="14"/>
      <c r="H31" s="14"/>
      <c r="I31" s="56"/>
      <c r="J31" s="56"/>
      <c r="K31" s="56"/>
      <c r="L31" s="57"/>
      <c r="M31" s="57"/>
      <c r="N31" s="58"/>
    </row>
    <row r="32" spans="1:14" s="38" customFormat="1" ht="14.25" thickBot="1" x14ac:dyDescent="0.25">
      <c r="A32" s="30"/>
      <c r="B32" s="31"/>
      <c r="C32" s="45"/>
      <c r="D32" s="45"/>
      <c r="E32" s="46"/>
      <c r="F32" s="35"/>
      <c r="G32" s="14"/>
      <c r="H32" s="14"/>
      <c r="I32" s="56"/>
      <c r="J32" s="56"/>
      <c r="K32" s="56"/>
      <c r="L32" s="57"/>
      <c r="M32" s="57"/>
      <c r="N32" s="58"/>
    </row>
    <row r="33" spans="1:14" s="38" customFormat="1" ht="16.5" thickBot="1" x14ac:dyDescent="0.25">
      <c r="A33" s="104"/>
      <c r="B33" s="105" t="s">
        <v>17</v>
      </c>
      <c r="C33" s="106">
        <f>(C30)</f>
        <v>12776764.59</v>
      </c>
      <c r="D33" s="106">
        <f t="shared" ref="D33:F33" si="2">(D30)</f>
        <v>11194677.609999999</v>
      </c>
      <c r="E33" s="106">
        <f t="shared" si="2"/>
        <v>11194677.609999999</v>
      </c>
      <c r="F33" s="106">
        <f t="shared" si="2"/>
        <v>0</v>
      </c>
      <c r="G33" s="59"/>
      <c r="H33" s="59"/>
      <c r="I33" s="60"/>
      <c r="J33" s="61"/>
      <c r="K33" s="62"/>
      <c r="L33" s="63"/>
      <c r="M33" s="63"/>
      <c r="N33" s="63"/>
    </row>
    <row r="35" spans="1:14" ht="13.5" x14ac:dyDescent="0.25">
      <c r="A35" s="37" t="s">
        <v>232</v>
      </c>
      <c r="B35" s="37"/>
      <c r="C35" s="37"/>
      <c r="D35" s="37"/>
    </row>
  </sheetData>
  <mergeCells count="13">
    <mergeCell ref="A8:E8"/>
    <mergeCell ref="A9:E9"/>
    <mergeCell ref="B11:B13"/>
    <mergeCell ref="G11:H12"/>
    <mergeCell ref="I11:L11"/>
    <mergeCell ref="I12:J12"/>
    <mergeCell ref="K12:L12"/>
    <mergeCell ref="A3:N3"/>
    <mergeCell ref="A4:N4"/>
    <mergeCell ref="A6:E6"/>
    <mergeCell ref="A7:E7"/>
    <mergeCell ref="F7:L7"/>
    <mergeCell ref="B5:N5"/>
  </mergeCells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1"/>
  <sheetViews>
    <sheetView topLeftCell="A19" zoomScale="115" zoomScaleNormal="115" workbookViewId="0"/>
  </sheetViews>
  <sheetFormatPr baseColWidth="10" defaultColWidth="11.42578125" defaultRowHeight="12.75" x14ac:dyDescent="0.2"/>
  <cols>
    <col min="1" max="1" width="11.7109375" style="1" customWidth="1"/>
    <col min="2" max="2" width="39.140625" style="1" customWidth="1"/>
    <col min="3" max="4" width="17.140625" style="1" customWidth="1"/>
    <col min="5" max="6" width="15.85546875" style="1" customWidth="1"/>
    <col min="7" max="10" width="8.5703125" style="1" customWidth="1"/>
    <col min="11" max="11" width="10.5703125" style="1" customWidth="1"/>
    <col min="12" max="13" width="10.7109375" style="1" customWidth="1"/>
    <col min="14" max="14" width="13" style="1" customWidth="1"/>
    <col min="15" max="16384" width="11.42578125" style="1"/>
  </cols>
  <sheetData>
    <row r="2" spans="1:14" x14ac:dyDescent="0.2">
      <c r="N2" s="2"/>
    </row>
    <row r="3" spans="1:14" ht="19.5" x14ac:dyDescent="0.3">
      <c r="A3" s="124" t="s">
        <v>235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ht="18" x14ac:dyDescent="0.25">
      <c r="A4" s="125" t="s">
        <v>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14" ht="15.6" customHeight="1" x14ac:dyDescent="0.25">
      <c r="B5" s="125" t="s">
        <v>239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4" ht="10.9" customHeight="1" x14ac:dyDescent="0.2">
      <c r="A6" s="126"/>
      <c r="B6" s="126"/>
      <c r="C6" s="126"/>
      <c r="D6" s="126"/>
      <c r="E6" s="126"/>
    </row>
    <row r="7" spans="1:14" ht="16.5" x14ac:dyDescent="0.2">
      <c r="A7" s="111" t="s">
        <v>238</v>
      </c>
      <c r="B7" s="111"/>
      <c r="C7" s="111"/>
      <c r="D7" s="111"/>
      <c r="E7" s="111"/>
      <c r="F7" s="127"/>
      <c r="G7" s="127"/>
      <c r="H7" s="127"/>
      <c r="I7" s="127"/>
      <c r="J7" s="127"/>
      <c r="K7" s="127"/>
      <c r="L7" s="127"/>
      <c r="M7" s="75"/>
      <c r="N7" s="3"/>
    </row>
    <row r="8" spans="1:14" ht="16.5" x14ac:dyDescent="0.2">
      <c r="A8" s="111" t="s">
        <v>257</v>
      </c>
      <c r="B8" s="111"/>
      <c r="C8" s="111"/>
      <c r="D8" s="111"/>
      <c r="E8" s="111"/>
      <c r="F8" s="75"/>
      <c r="G8" s="75"/>
      <c r="H8" s="75"/>
      <c r="I8" s="75"/>
      <c r="J8" s="75"/>
      <c r="K8" s="75"/>
      <c r="L8" s="75"/>
      <c r="M8" s="75"/>
      <c r="N8" s="84" t="s">
        <v>236</v>
      </c>
    </row>
    <row r="9" spans="1:14" ht="16.5" x14ac:dyDescent="0.3">
      <c r="A9" s="128" t="s">
        <v>243</v>
      </c>
      <c r="B9" s="128"/>
      <c r="C9" s="128"/>
      <c r="D9" s="128"/>
      <c r="E9" s="128"/>
      <c r="H9" s="78"/>
      <c r="I9" s="78"/>
      <c r="J9" s="78"/>
      <c r="K9" s="78"/>
      <c r="L9" s="78"/>
      <c r="M9" s="78"/>
      <c r="N9" s="78"/>
    </row>
    <row r="10" spans="1:14" ht="6.6" customHeight="1" thickBot="1" x14ac:dyDescent="0.25">
      <c r="A10" s="83"/>
      <c r="B10" s="83"/>
      <c r="C10" s="83"/>
      <c r="D10" s="83"/>
      <c r="E10" s="83"/>
      <c r="H10" s="4"/>
      <c r="I10" s="4"/>
      <c r="J10" s="4"/>
      <c r="K10" s="4"/>
      <c r="L10" s="4"/>
      <c r="M10" s="4"/>
      <c r="N10" s="4"/>
    </row>
    <row r="11" spans="1:14" s="38" customFormat="1" ht="13.5" thickBot="1" x14ac:dyDescent="0.25">
      <c r="A11" s="92" t="s">
        <v>1</v>
      </c>
      <c r="B11" s="114" t="s">
        <v>20</v>
      </c>
      <c r="C11" s="93" t="s">
        <v>2</v>
      </c>
      <c r="D11" s="92" t="s">
        <v>2</v>
      </c>
      <c r="E11" s="92"/>
      <c r="F11" s="94"/>
      <c r="G11" s="117" t="s">
        <v>241</v>
      </c>
      <c r="H11" s="118"/>
      <c r="I11" s="121" t="s">
        <v>3</v>
      </c>
      <c r="J11" s="122"/>
      <c r="K11" s="122"/>
      <c r="L11" s="123"/>
      <c r="M11" s="95" t="s">
        <v>4</v>
      </c>
      <c r="N11" s="92" t="s">
        <v>5</v>
      </c>
    </row>
    <row r="12" spans="1:14" s="38" customFormat="1" ht="13.5" thickBot="1" x14ac:dyDescent="0.25">
      <c r="A12" s="96" t="s">
        <v>19</v>
      </c>
      <c r="B12" s="115"/>
      <c r="C12" s="97" t="s">
        <v>6</v>
      </c>
      <c r="D12" s="96" t="s">
        <v>127</v>
      </c>
      <c r="E12" s="96" t="s">
        <v>21</v>
      </c>
      <c r="F12" s="98" t="s">
        <v>240</v>
      </c>
      <c r="G12" s="119"/>
      <c r="H12" s="120"/>
      <c r="I12" s="121" t="s">
        <v>7</v>
      </c>
      <c r="J12" s="123"/>
      <c r="K12" s="121" t="s">
        <v>8</v>
      </c>
      <c r="L12" s="123"/>
      <c r="M12" s="99" t="s">
        <v>9</v>
      </c>
      <c r="N12" s="96" t="s">
        <v>10</v>
      </c>
    </row>
    <row r="13" spans="1:14" s="38" customFormat="1" ht="13.5" thickBot="1" x14ac:dyDescent="0.25">
      <c r="A13" s="100"/>
      <c r="B13" s="116"/>
      <c r="C13" s="101" t="s">
        <v>11</v>
      </c>
      <c r="D13" s="102"/>
      <c r="E13" s="100"/>
      <c r="F13" s="100"/>
      <c r="G13" s="103" t="s">
        <v>12</v>
      </c>
      <c r="H13" s="103" t="s">
        <v>13</v>
      </c>
      <c r="I13" s="103" t="s">
        <v>14</v>
      </c>
      <c r="J13" s="103" t="s">
        <v>15</v>
      </c>
      <c r="K13" s="103" t="s">
        <v>14</v>
      </c>
      <c r="L13" s="103" t="s">
        <v>15</v>
      </c>
      <c r="M13" s="100"/>
      <c r="N13" s="100" t="s">
        <v>16</v>
      </c>
    </row>
    <row r="14" spans="1:14" s="38" customFormat="1" ht="27.75" thickBot="1" x14ac:dyDescent="0.25">
      <c r="A14" s="42"/>
      <c r="B14" s="87" t="s">
        <v>255</v>
      </c>
      <c r="C14" s="40"/>
      <c r="D14" s="85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1:14" s="38" customFormat="1" ht="26.25" thickBot="1" x14ac:dyDescent="0.25">
      <c r="A15" s="43"/>
      <c r="B15" s="44" t="s">
        <v>35</v>
      </c>
      <c r="C15" s="32"/>
      <c r="D15" s="32"/>
      <c r="E15" s="5"/>
      <c r="F15" s="5"/>
      <c r="G15" s="10"/>
      <c r="H15" s="6"/>
      <c r="I15" s="35"/>
      <c r="J15" s="35"/>
      <c r="K15" s="35"/>
      <c r="L15" s="47"/>
      <c r="M15" s="47"/>
      <c r="N15" s="50"/>
    </row>
    <row r="16" spans="1:14" s="38" customFormat="1" ht="27" x14ac:dyDescent="0.2">
      <c r="A16" s="27" t="s">
        <v>29</v>
      </c>
      <c r="B16" s="28" t="s">
        <v>30</v>
      </c>
      <c r="C16" s="32">
        <v>0</v>
      </c>
      <c r="D16" s="34">
        <v>1135245.97</v>
      </c>
      <c r="E16" s="5">
        <v>1135245.97</v>
      </c>
      <c r="F16" s="5">
        <v>0</v>
      </c>
      <c r="G16" s="6">
        <v>1</v>
      </c>
      <c r="H16" s="6">
        <f t="shared" ref="H16:H21" si="0">(F16*100%)/D16</f>
        <v>0</v>
      </c>
      <c r="I16" s="35">
        <v>599.9</v>
      </c>
      <c r="J16" s="35" t="s">
        <v>41</v>
      </c>
      <c r="K16" s="35">
        <v>550</v>
      </c>
      <c r="L16" s="47" t="s">
        <v>22</v>
      </c>
      <c r="M16" s="49" t="s">
        <v>39</v>
      </c>
      <c r="N16" s="50" t="s">
        <v>40</v>
      </c>
    </row>
    <row r="17" spans="1:14" s="38" customFormat="1" ht="54" x14ac:dyDescent="0.2">
      <c r="A17" s="27" t="s">
        <v>72</v>
      </c>
      <c r="B17" s="28" t="s">
        <v>46</v>
      </c>
      <c r="C17" s="32">
        <v>0</v>
      </c>
      <c r="D17" s="5">
        <v>12218799.99</v>
      </c>
      <c r="E17" s="5">
        <v>12218799.99</v>
      </c>
      <c r="F17" s="5">
        <v>0</v>
      </c>
      <c r="G17" s="6">
        <v>1</v>
      </c>
      <c r="H17" s="6">
        <f t="shared" si="0"/>
        <v>0</v>
      </c>
      <c r="I17" s="35">
        <v>671</v>
      </c>
      <c r="J17" s="35" t="s">
        <v>41</v>
      </c>
      <c r="K17" s="35">
        <v>20000</v>
      </c>
      <c r="L17" s="47" t="s">
        <v>22</v>
      </c>
      <c r="M17" s="49" t="s">
        <v>39</v>
      </c>
      <c r="N17" s="50" t="s">
        <v>83</v>
      </c>
    </row>
    <row r="18" spans="1:14" s="38" customFormat="1" ht="27" x14ac:dyDescent="0.2">
      <c r="A18" s="27" t="s">
        <v>73</v>
      </c>
      <c r="B18" s="28" t="s">
        <v>47</v>
      </c>
      <c r="C18" s="32">
        <v>0</v>
      </c>
      <c r="D18" s="34">
        <v>344248.87</v>
      </c>
      <c r="E18" s="5">
        <v>344248.87</v>
      </c>
      <c r="F18" s="5">
        <v>0</v>
      </c>
      <c r="G18" s="6">
        <v>1</v>
      </c>
      <c r="H18" s="6">
        <f t="shared" si="0"/>
        <v>0</v>
      </c>
      <c r="I18" s="35">
        <v>107</v>
      </c>
      <c r="J18" s="35" t="s">
        <v>41</v>
      </c>
      <c r="K18" s="35">
        <v>40</v>
      </c>
      <c r="L18" s="47" t="s">
        <v>22</v>
      </c>
      <c r="M18" s="49" t="s">
        <v>39</v>
      </c>
      <c r="N18" s="50" t="s">
        <v>40</v>
      </c>
    </row>
    <row r="19" spans="1:14" s="38" customFormat="1" ht="40.5" x14ac:dyDescent="0.2">
      <c r="A19" s="30" t="s">
        <v>74</v>
      </c>
      <c r="B19" s="31" t="s">
        <v>51</v>
      </c>
      <c r="C19" s="32">
        <v>0</v>
      </c>
      <c r="D19" s="34">
        <v>1794589.32</v>
      </c>
      <c r="E19" s="5">
        <v>1794589.32</v>
      </c>
      <c r="F19" s="5">
        <v>0</v>
      </c>
      <c r="G19" s="6">
        <v>1</v>
      </c>
      <c r="H19" s="6">
        <f t="shared" si="0"/>
        <v>0</v>
      </c>
      <c r="I19" s="35">
        <v>1023</v>
      </c>
      <c r="J19" s="35" t="s">
        <v>41</v>
      </c>
      <c r="K19" s="35">
        <v>400</v>
      </c>
      <c r="L19" s="47" t="s">
        <v>22</v>
      </c>
      <c r="M19" s="49" t="s">
        <v>39</v>
      </c>
      <c r="N19" s="50" t="s">
        <v>84</v>
      </c>
    </row>
    <row r="20" spans="1:14" s="38" customFormat="1" ht="54" x14ac:dyDescent="0.2">
      <c r="A20" s="27" t="s">
        <v>100</v>
      </c>
      <c r="B20" s="28" t="s">
        <v>101</v>
      </c>
      <c r="C20" s="32">
        <v>0</v>
      </c>
      <c r="D20" s="5">
        <v>780941.41999999993</v>
      </c>
      <c r="E20" s="5">
        <v>780941.42</v>
      </c>
      <c r="F20" s="5">
        <v>0</v>
      </c>
      <c r="G20" s="6">
        <v>1</v>
      </c>
      <c r="H20" s="6">
        <f t="shared" si="0"/>
        <v>0</v>
      </c>
      <c r="I20" s="35">
        <v>322.7</v>
      </c>
      <c r="J20" s="35" t="s">
        <v>41</v>
      </c>
      <c r="K20" s="35">
        <v>300</v>
      </c>
      <c r="L20" s="47" t="s">
        <v>22</v>
      </c>
      <c r="M20" s="49" t="s">
        <v>39</v>
      </c>
      <c r="N20" s="50" t="s">
        <v>83</v>
      </c>
    </row>
    <row r="21" spans="1:14" s="38" customFormat="1" ht="27" x14ac:dyDescent="0.2">
      <c r="A21" s="27" t="s">
        <v>226</v>
      </c>
      <c r="B21" s="28" t="s">
        <v>227</v>
      </c>
      <c r="C21" s="32">
        <v>0</v>
      </c>
      <c r="D21" s="34">
        <v>68155.740000000005</v>
      </c>
      <c r="E21" s="5">
        <v>68155.740000000005</v>
      </c>
      <c r="F21" s="5">
        <v>0</v>
      </c>
      <c r="G21" s="6">
        <v>1</v>
      </c>
      <c r="H21" s="6">
        <f t="shared" si="0"/>
        <v>0</v>
      </c>
      <c r="I21" s="35">
        <v>150</v>
      </c>
      <c r="J21" s="35" t="s">
        <v>41</v>
      </c>
      <c r="K21" s="35">
        <v>250</v>
      </c>
      <c r="L21" s="47" t="s">
        <v>22</v>
      </c>
      <c r="M21" s="49" t="s">
        <v>39</v>
      </c>
      <c r="N21" s="50" t="s">
        <v>83</v>
      </c>
    </row>
    <row r="22" spans="1:14" s="38" customFormat="1" ht="27" x14ac:dyDescent="0.2">
      <c r="A22" s="27">
        <v>10.1</v>
      </c>
      <c r="B22" s="28" t="s">
        <v>159</v>
      </c>
      <c r="C22" s="32">
        <v>410000</v>
      </c>
      <c r="D22" s="34">
        <v>0</v>
      </c>
      <c r="E22" s="5">
        <v>0</v>
      </c>
      <c r="F22" s="5">
        <v>0</v>
      </c>
      <c r="G22" s="6">
        <v>0</v>
      </c>
      <c r="H22" s="6">
        <v>0</v>
      </c>
      <c r="I22" s="35">
        <v>200</v>
      </c>
      <c r="J22" s="35" t="s">
        <v>41</v>
      </c>
      <c r="K22" s="35">
        <v>80</v>
      </c>
      <c r="L22" s="47" t="s">
        <v>22</v>
      </c>
      <c r="M22" s="49" t="s">
        <v>39</v>
      </c>
      <c r="N22" s="50" t="s">
        <v>140</v>
      </c>
    </row>
    <row r="23" spans="1:14" s="38" customFormat="1" ht="40.5" x14ac:dyDescent="0.2">
      <c r="A23" s="27">
        <v>10.199999999999999</v>
      </c>
      <c r="B23" s="28" t="s">
        <v>160</v>
      </c>
      <c r="C23" s="32">
        <v>222750</v>
      </c>
      <c r="D23" s="34">
        <v>0</v>
      </c>
      <c r="E23" s="5">
        <v>0</v>
      </c>
      <c r="F23" s="5">
        <v>0</v>
      </c>
      <c r="G23" s="6">
        <v>0</v>
      </c>
      <c r="H23" s="6">
        <v>0</v>
      </c>
      <c r="I23" s="35">
        <v>90</v>
      </c>
      <c r="J23" s="35" t="s">
        <v>41</v>
      </c>
      <c r="K23" s="35">
        <v>60</v>
      </c>
      <c r="L23" s="47" t="s">
        <v>22</v>
      </c>
      <c r="M23" s="49" t="s">
        <v>39</v>
      </c>
      <c r="N23" s="50" t="s">
        <v>140</v>
      </c>
    </row>
    <row r="24" spans="1:14" s="38" customFormat="1" ht="40.5" x14ac:dyDescent="0.2">
      <c r="A24" s="27">
        <v>10.3</v>
      </c>
      <c r="B24" s="28" t="s">
        <v>161</v>
      </c>
      <c r="C24" s="32">
        <v>3250834.16</v>
      </c>
      <c r="D24" s="34">
        <v>0</v>
      </c>
      <c r="E24" s="5">
        <v>0</v>
      </c>
      <c r="F24" s="5">
        <v>0</v>
      </c>
      <c r="G24" s="6">
        <v>0</v>
      </c>
      <c r="H24" s="6">
        <v>0</v>
      </c>
      <c r="I24" s="35">
        <v>1800</v>
      </c>
      <c r="J24" s="35" t="s">
        <v>41</v>
      </c>
      <c r="K24" s="35">
        <v>500</v>
      </c>
      <c r="L24" s="47" t="s">
        <v>22</v>
      </c>
      <c r="M24" s="49" t="s">
        <v>39</v>
      </c>
      <c r="N24" s="50" t="s">
        <v>162</v>
      </c>
    </row>
    <row r="25" spans="1:14" s="38" customFormat="1" ht="27" x14ac:dyDescent="0.2">
      <c r="A25" s="27">
        <v>10.4</v>
      </c>
      <c r="B25" s="28" t="s">
        <v>163</v>
      </c>
      <c r="C25" s="32">
        <v>210900</v>
      </c>
      <c r="D25" s="34">
        <v>0</v>
      </c>
      <c r="E25" s="5">
        <v>0</v>
      </c>
      <c r="F25" s="5">
        <v>0</v>
      </c>
      <c r="G25" s="6">
        <v>0</v>
      </c>
      <c r="H25" s="6">
        <v>0</v>
      </c>
      <c r="I25" s="35">
        <v>114</v>
      </c>
      <c r="J25" s="35" t="s">
        <v>41</v>
      </c>
      <c r="K25" s="35">
        <v>33</v>
      </c>
      <c r="L25" s="47" t="s">
        <v>22</v>
      </c>
      <c r="M25" s="49" t="s">
        <v>39</v>
      </c>
      <c r="N25" s="50" t="s">
        <v>140</v>
      </c>
    </row>
    <row r="26" spans="1:14" s="38" customFormat="1" ht="17.25" thickBot="1" x14ac:dyDescent="0.25">
      <c r="A26" s="27"/>
      <c r="B26" s="28"/>
      <c r="C26" s="32"/>
      <c r="D26" s="32"/>
      <c r="E26" s="5"/>
      <c r="F26" s="5"/>
      <c r="G26" s="6"/>
      <c r="H26" s="6"/>
      <c r="I26" s="35"/>
      <c r="J26" s="35"/>
      <c r="K26" s="35"/>
      <c r="L26" s="47"/>
      <c r="M26" s="49"/>
      <c r="N26" s="50"/>
    </row>
    <row r="27" spans="1:14" s="38" customFormat="1" ht="16.5" thickBot="1" x14ac:dyDescent="0.25">
      <c r="A27" s="53"/>
      <c r="B27" s="54" t="s">
        <v>36</v>
      </c>
      <c r="C27" s="55">
        <f>SUM(C16:C26)</f>
        <v>4094484.16</v>
      </c>
      <c r="D27" s="55">
        <f t="shared" ref="D27:F27" si="1">SUM(D16:D26)</f>
        <v>16341981.310000001</v>
      </c>
      <c r="E27" s="55">
        <f>SUM(E16:E26)</f>
        <v>16341981.310000001</v>
      </c>
      <c r="F27" s="55">
        <f t="shared" si="1"/>
        <v>0</v>
      </c>
      <c r="G27" s="6"/>
      <c r="H27" s="6"/>
      <c r="I27" s="35"/>
      <c r="J27" s="35"/>
      <c r="K27" s="35"/>
      <c r="L27" s="47"/>
      <c r="M27" s="47"/>
      <c r="N27" s="50"/>
    </row>
    <row r="28" spans="1:14" s="38" customFormat="1" ht="14.25" thickBot="1" x14ac:dyDescent="0.25">
      <c r="A28" s="30"/>
      <c r="B28" s="31"/>
      <c r="C28" s="45"/>
      <c r="D28" s="45"/>
      <c r="E28" s="46"/>
      <c r="F28" s="35"/>
      <c r="G28" s="14"/>
      <c r="H28" s="14"/>
      <c r="I28" s="56"/>
      <c r="J28" s="56"/>
      <c r="K28" s="56"/>
      <c r="L28" s="57"/>
      <c r="M28" s="57"/>
      <c r="N28" s="58"/>
    </row>
    <row r="29" spans="1:14" s="38" customFormat="1" ht="16.5" thickBot="1" x14ac:dyDescent="0.25">
      <c r="A29" s="104"/>
      <c r="B29" s="105" t="s">
        <v>17</v>
      </c>
      <c r="C29" s="106">
        <f>(C27)</f>
        <v>4094484.16</v>
      </c>
      <c r="D29" s="106">
        <f t="shared" ref="D29:F29" si="2">(D27)</f>
        <v>16341981.310000001</v>
      </c>
      <c r="E29" s="106">
        <f t="shared" si="2"/>
        <v>16341981.310000001</v>
      </c>
      <c r="F29" s="106">
        <f t="shared" si="2"/>
        <v>0</v>
      </c>
      <c r="G29" s="59"/>
      <c r="H29" s="59"/>
      <c r="I29" s="60"/>
      <c r="J29" s="61"/>
      <c r="K29" s="62"/>
      <c r="L29" s="63"/>
      <c r="M29" s="63"/>
      <c r="N29" s="63"/>
    </row>
    <row r="30" spans="1:14" s="38" customFormat="1" x14ac:dyDescent="0.2"/>
    <row r="31" spans="1:14" ht="13.5" x14ac:dyDescent="0.25">
      <c r="A31" s="37" t="s">
        <v>232</v>
      </c>
      <c r="B31" s="37"/>
      <c r="C31" s="37"/>
      <c r="D31" s="37"/>
    </row>
  </sheetData>
  <mergeCells count="13">
    <mergeCell ref="A8:E8"/>
    <mergeCell ref="A9:E9"/>
    <mergeCell ref="B11:B13"/>
    <mergeCell ref="G11:H12"/>
    <mergeCell ref="I11:L11"/>
    <mergeCell ref="I12:J12"/>
    <mergeCell ref="K12:L12"/>
    <mergeCell ref="A3:N3"/>
    <mergeCell ref="A4:N4"/>
    <mergeCell ref="A6:E6"/>
    <mergeCell ref="A7:E7"/>
    <mergeCell ref="F7:L7"/>
    <mergeCell ref="B5:N5"/>
  </mergeCells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zoomScale="115" zoomScaleNormal="115" workbookViewId="0"/>
  </sheetViews>
  <sheetFormatPr baseColWidth="10" defaultColWidth="11.42578125" defaultRowHeight="12.75" x14ac:dyDescent="0.2"/>
  <cols>
    <col min="1" max="1" width="11.7109375" style="1" customWidth="1"/>
    <col min="2" max="2" width="39.140625" style="1" customWidth="1"/>
    <col min="3" max="4" width="17.140625" style="1" customWidth="1"/>
    <col min="5" max="6" width="15.85546875" style="1" customWidth="1"/>
    <col min="7" max="10" width="8.5703125" style="1" customWidth="1"/>
    <col min="11" max="11" width="10.5703125" style="1" customWidth="1"/>
    <col min="12" max="13" width="10.7109375" style="1" customWidth="1"/>
    <col min="14" max="14" width="13" style="1" customWidth="1"/>
    <col min="15" max="16384" width="11.42578125" style="1"/>
  </cols>
  <sheetData>
    <row r="2" spans="1:14" x14ac:dyDescent="0.2">
      <c r="N2" s="2"/>
    </row>
    <row r="3" spans="1:14" ht="19.5" x14ac:dyDescent="0.3">
      <c r="A3" s="124" t="s">
        <v>235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ht="18" x14ac:dyDescent="0.25">
      <c r="A4" s="125" t="s">
        <v>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14" ht="15.6" customHeight="1" x14ac:dyDescent="0.25">
      <c r="B5" s="125" t="s">
        <v>239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4" ht="10.9" customHeight="1" x14ac:dyDescent="0.2">
      <c r="A6" s="126"/>
      <c r="B6" s="126"/>
      <c r="C6" s="126"/>
      <c r="D6" s="126"/>
      <c r="E6" s="126"/>
    </row>
    <row r="7" spans="1:14" ht="16.5" x14ac:dyDescent="0.2">
      <c r="A7" s="111" t="s">
        <v>238</v>
      </c>
      <c r="B7" s="111"/>
      <c r="C7" s="111"/>
      <c r="D7" s="111"/>
      <c r="E7" s="111"/>
      <c r="F7" s="127"/>
      <c r="G7" s="127"/>
      <c r="H7" s="127"/>
      <c r="I7" s="127"/>
      <c r="J7" s="127"/>
      <c r="K7" s="127"/>
      <c r="L7" s="127"/>
      <c r="M7" s="75"/>
      <c r="N7" s="3"/>
    </row>
    <row r="8" spans="1:14" ht="16.5" x14ac:dyDescent="0.2">
      <c r="A8" s="111" t="s">
        <v>256</v>
      </c>
      <c r="B8" s="111"/>
      <c r="C8" s="111"/>
      <c r="D8" s="111"/>
      <c r="E8" s="111"/>
      <c r="F8" s="75"/>
      <c r="G8" s="75"/>
      <c r="H8" s="75"/>
      <c r="I8" s="75"/>
      <c r="J8" s="75"/>
      <c r="K8" s="75"/>
      <c r="L8" s="75"/>
      <c r="M8" s="75"/>
      <c r="N8" s="84" t="s">
        <v>236</v>
      </c>
    </row>
    <row r="9" spans="1:14" ht="16.5" x14ac:dyDescent="0.3">
      <c r="A9" s="128" t="s">
        <v>243</v>
      </c>
      <c r="B9" s="128"/>
      <c r="C9" s="128"/>
      <c r="D9" s="128"/>
      <c r="E9" s="128"/>
      <c r="H9" s="78"/>
      <c r="I9" s="78"/>
      <c r="J9" s="78"/>
      <c r="K9" s="78"/>
      <c r="L9" s="78"/>
      <c r="M9" s="78"/>
      <c r="N9" s="78"/>
    </row>
    <row r="10" spans="1:14" ht="6.6" customHeight="1" thickBot="1" x14ac:dyDescent="0.25">
      <c r="A10" s="83"/>
      <c r="B10" s="83"/>
      <c r="C10" s="83"/>
      <c r="D10" s="83"/>
      <c r="E10" s="83"/>
      <c r="H10" s="4"/>
      <c r="I10" s="4"/>
      <c r="J10" s="4"/>
      <c r="K10" s="4"/>
      <c r="L10" s="4"/>
      <c r="M10" s="4"/>
      <c r="N10" s="4"/>
    </row>
    <row r="11" spans="1:14" s="38" customFormat="1" ht="13.5" thickBot="1" x14ac:dyDescent="0.25">
      <c r="A11" s="92" t="s">
        <v>1</v>
      </c>
      <c r="B11" s="114" t="s">
        <v>20</v>
      </c>
      <c r="C11" s="93" t="s">
        <v>2</v>
      </c>
      <c r="D11" s="92" t="s">
        <v>2</v>
      </c>
      <c r="E11" s="92"/>
      <c r="F11" s="94"/>
      <c r="G11" s="117" t="s">
        <v>241</v>
      </c>
      <c r="H11" s="118"/>
      <c r="I11" s="121" t="s">
        <v>3</v>
      </c>
      <c r="J11" s="122"/>
      <c r="K11" s="122"/>
      <c r="L11" s="123"/>
      <c r="M11" s="95" t="s">
        <v>4</v>
      </c>
      <c r="N11" s="92" t="s">
        <v>5</v>
      </c>
    </row>
    <row r="12" spans="1:14" s="38" customFormat="1" ht="13.5" thickBot="1" x14ac:dyDescent="0.25">
      <c r="A12" s="96" t="s">
        <v>19</v>
      </c>
      <c r="B12" s="115"/>
      <c r="C12" s="97" t="s">
        <v>6</v>
      </c>
      <c r="D12" s="96" t="s">
        <v>127</v>
      </c>
      <c r="E12" s="96" t="s">
        <v>21</v>
      </c>
      <c r="F12" s="98" t="s">
        <v>240</v>
      </c>
      <c r="G12" s="119"/>
      <c r="H12" s="120"/>
      <c r="I12" s="121" t="s">
        <v>7</v>
      </c>
      <c r="J12" s="123"/>
      <c r="K12" s="121" t="s">
        <v>8</v>
      </c>
      <c r="L12" s="123"/>
      <c r="M12" s="99" t="s">
        <v>9</v>
      </c>
      <c r="N12" s="96" t="s">
        <v>10</v>
      </c>
    </row>
    <row r="13" spans="1:14" s="38" customFormat="1" ht="13.5" thickBot="1" x14ac:dyDescent="0.25">
      <c r="A13" s="100"/>
      <c r="B13" s="116"/>
      <c r="C13" s="101" t="s">
        <v>11</v>
      </c>
      <c r="D13" s="102"/>
      <c r="E13" s="100"/>
      <c r="F13" s="100"/>
      <c r="G13" s="103" t="s">
        <v>12</v>
      </c>
      <c r="H13" s="103" t="s">
        <v>13</v>
      </c>
      <c r="I13" s="103" t="s">
        <v>14</v>
      </c>
      <c r="J13" s="103" t="s">
        <v>15</v>
      </c>
      <c r="K13" s="103" t="s">
        <v>14</v>
      </c>
      <c r="L13" s="103" t="s">
        <v>15</v>
      </c>
      <c r="M13" s="100"/>
      <c r="N13" s="100" t="s">
        <v>16</v>
      </c>
    </row>
    <row r="14" spans="1:14" s="38" customFormat="1" ht="27.75" thickBot="1" x14ac:dyDescent="0.25">
      <c r="A14" s="42"/>
      <c r="B14" s="87" t="s">
        <v>255</v>
      </c>
      <c r="C14" s="40"/>
      <c r="D14" s="85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1:14" s="38" customFormat="1" ht="17.25" thickBot="1" x14ac:dyDescent="0.25">
      <c r="A15" s="43"/>
      <c r="B15" s="44" t="s">
        <v>23</v>
      </c>
      <c r="C15" s="32"/>
      <c r="D15" s="32"/>
      <c r="E15" s="5"/>
      <c r="F15" s="5"/>
      <c r="G15" s="6"/>
      <c r="H15" s="6"/>
      <c r="I15" s="35"/>
      <c r="J15" s="35"/>
      <c r="K15" s="35"/>
      <c r="L15" s="47"/>
      <c r="M15" s="47"/>
      <c r="N15" s="50"/>
    </row>
    <row r="16" spans="1:14" s="38" customFormat="1" ht="25.5" x14ac:dyDescent="0.2">
      <c r="A16" s="27" t="s">
        <v>26</v>
      </c>
      <c r="B16" s="28" t="s">
        <v>24</v>
      </c>
      <c r="C16" s="32">
        <v>150000</v>
      </c>
      <c r="D16" s="34">
        <v>0</v>
      </c>
      <c r="E16" s="5">
        <v>0</v>
      </c>
      <c r="F16" s="5">
        <v>0</v>
      </c>
      <c r="G16" s="6">
        <v>0.78</v>
      </c>
      <c r="H16" s="6">
        <v>1</v>
      </c>
      <c r="I16" s="35">
        <v>1</v>
      </c>
      <c r="J16" s="35" t="s">
        <v>27</v>
      </c>
      <c r="K16" s="35">
        <v>15000</v>
      </c>
      <c r="L16" s="47" t="s">
        <v>22</v>
      </c>
      <c r="M16" s="49" t="s">
        <v>28</v>
      </c>
      <c r="N16" s="50" t="s">
        <v>18</v>
      </c>
    </row>
    <row r="17" spans="1:14" s="38" customFormat="1" ht="17.25" thickBot="1" x14ac:dyDescent="0.25">
      <c r="A17" s="30"/>
      <c r="B17" s="31"/>
      <c r="C17" s="32"/>
      <c r="D17" s="32"/>
      <c r="E17" s="5"/>
      <c r="F17" s="5"/>
      <c r="G17" s="6"/>
      <c r="H17" s="6"/>
      <c r="I17" s="35"/>
      <c r="J17" s="35"/>
      <c r="K17" s="35"/>
      <c r="L17" s="47"/>
      <c r="M17" s="47"/>
      <c r="N17" s="50"/>
    </row>
    <row r="18" spans="1:14" s="38" customFormat="1" ht="16.5" thickBot="1" x14ac:dyDescent="0.25">
      <c r="A18" s="53"/>
      <c r="B18" s="54" t="s">
        <v>25</v>
      </c>
      <c r="C18" s="55">
        <f>SUM(C16:C17)</f>
        <v>150000</v>
      </c>
      <c r="D18" s="55">
        <f t="shared" ref="D18:F18" si="0">SUM(D16:D17)</f>
        <v>0</v>
      </c>
      <c r="E18" s="55">
        <f t="shared" si="0"/>
        <v>0</v>
      </c>
      <c r="F18" s="55">
        <f t="shared" si="0"/>
        <v>0</v>
      </c>
      <c r="G18" s="10"/>
      <c r="H18" s="6"/>
      <c r="I18" s="35"/>
      <c r="J18" s="35"/>
      <c r="K18" s="35"/>
      <c r="L18" s="47"/>
      <c r="M18" s="47"/>
      <c r="N18" s="50"/>
    </row>
    <row r="19" spans="1:14" s="38" customFormat="1" ht="16.5" x14ac:dyDescent="0.2">
      <c r="A19" s="72"/>
      <c r="B19" s="73"/>
      <c r="C19" s="32"/>
      <c r="D19" s="32"/>
      <c r="E19" s="5"/>
      <c r="F19" s="5"/>
      <c r="G19" s="10"/>
      <c r="H19" s="6"/>
      <c r="I19" s="35"/>
      <c r="J19" s="35"/>
      <c r="K19" s="35"/>
      <c r="L19" s="47"/>
      <c r="M19" s="47"/>
      <c r="N19" s="50"/>
    </row>
    <row r="20" spans="1:14" s="38" customFormat="1" ht="13.5" x14ac:dyDescent="0.2">
      <c r="A20" s="30"/>
      <c r="B20" s="31"/>
      <c r="C20" s="45"/>
      <c r="D20" s="45"/>
      <c r="E20" s="46"/>
      <c r="F20" s="35"/>
      <c r="G20" s="6"/>
      <c r="H20" s="6"/>
      <c r="I20" s="35"/>
      <c r="J20" s="35"/>
      <c r="K20" s="35"/>
      <c r="L20" s="47"/>
      <c r="M20" s="47"/>
      <c r="N20" s="48"/>
    </row>
    <row r="21" spans="1:14" s="38" customFormat="1" ht="14.25" thickBot="1" x14ac:dyDescent="0.25">
      <c r="A21" s="30"/>
      <c r="B21" s="31"/>
      <c r="C21" s="45"/>
      <c r="D21" s="45"/>
      <c r="E21" s="46"/>
      <c r="F21" s="35"/>
      <c r="G21" s="14"/>
      <c r="H21" s="14"/>
      <c r="I21" s="56"/>
      <c r="J21" s="56"/>
      <c r="K21" s="56"/>
      <c r="L21" s="57"/>
      <c r="M21" s="57"/>
      <c r="N21" s="58"/>
    </row>
    <row r="22" spans="1:14" s="38" customFormat="1" ht="16.5" thickBot="1" x14ac:dyDescent="0.25">
      <c r="A22" s="104"/>
      <c r="B22" s="105" t="s">
        <v>17</v>
      </c>
      <c r="C22" s="106">
        <f>(C18)</f>
        <v>150000</v>
      </c>
      <c r="D22" s="106">
        <f t="shared" ref="D22:F22" si="1">(D18)</f>
        <v>0</v>
      </c>
      <c r="E22" s="106">
        <f t="shared" si="1"/>
        <v>0</v>
      </c>
      <c r="F22" s="106">
        <f t="shared" si="1"/>
        <v>0</v>
      </c>
      <c r="G22" s="59"/>
      <c r="H22" s="59"/>
      <c r="I22" s="60"/>
      <c r="J22" s="61"/>
      <c r="K22" s="62"/>
      <c r="L22" s="63"/>
      <c r="M22" s="63"/>
      <c r="N22" s="63"/>
    </row>
    <row r="23" spans="1:14" s="38" customFormat="1" x14ac:dyDescent="0.2"/>
    <row r="24" spans="1:14" ht="13.5" x14ac:dyDescent="0.25">
      <c r="A24" s="37" t="s">
        <v>232</v>
      </c>
      <c r="B24" s="37"/>
      <c r="C24" s="37"/>
      <c r="D24" s="37"/>
    </row>
  </sheetData>
  <mergeCells count="13">
    <mergeCell ref="A8:E8"/>
    <mergeCell ref="A9:E9"/>
    <mergeCell ref="B11:B13"/>
    <mergeCell ref="G11:H12"/>
    <mergeCell ref="I11:L11"/>
    <mergeCell ref="I12:J12"/>
    <mergeCell ref="K12:L12"/>
    <mergeCell ref="A3:N3"/>
    <mergeCell ref="A4:N4"/>
    <mergeCell ref="A6:E6"/>
    <mergeCell ref="A7:E7"/>
    <mergeCell ref="F7:L7"/>
    <mergeCell ref="B5:N5"/>
  </mergeCells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zoomScale="115" zoomScaleNormal="115" workbookViewId="0"/>
  </sheetViews>
  <sheetFormatPr baseColWidth="10" defaultColWidth="11.42578125" defaultRowHeight="12.75" x14ac:dyDescent="0.2"/>
  <cols>
    <col min="1" max="1" width="11.7109375" style="1" customWidth="1"/>
    <col min="2" max="2" width="39.140625" style="1" customWidth="1"/>
    <col min="3" max="4" width="17.140625" style="1" customWidth="1"/>
    <col min="5" max="6" width="15.85546875" style="1" customWidth="1"/>
    <col min="7" max="10" width="8.5703125" style="1" customWidth="1"/>
    <col min="11" max="11" width="10.5703125" style="1" customWidth="1"/>
    <col min="12" max="13" width="10.7109375" style="1" customWidth="1"/>
    <col min="14" max="14" width="13" style="1" customWidth="1"/>
    <col min="15" max="16384" width="11.42578125" style="1"/>
  </cols>
  <sheetData>
    <row r="2" spans="1:14" x14ac:dyDescent="0.2">
      <c r="N2" s="2"/>
    </row>
    <row r="3" spans="1:14" ht="19.5" x14ac:dyDescent="0.3">
      <c r="A3" s="124" t="s">
        <v>235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ht="18" x14ac:dyDescent="0.25">
      <c r="A4" s="125" t="s">
        <v>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14" ht="15.6" customHeight="1" x14ac:dyDescent="0.25">
      <c r="B5" s="125" t="s">
        <v>239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4" ht="10.9" customHeight="1" x14ac:dyDescent="0.2">
      <c r="A6" s="126"/>
      <c r="B6" s="126"/>
      <c r="C6" s="126"/>
      <c r="D6" s="126"/>
      <c r="E6" s="126"/>
    </row>
    <row r="7" spans="1:14" ht="16.5" x14ac:dyDescent="0.2">
      <c r="A7" s="111" t="s">
        <v>238</v>
      </c>
      <c r="B7" s="111"/>
      <c r="C7" s="111"/>
      <c r="D7" s="111"/>
      <c r="E7" s="111"/>
      <c r="F7" s="127"/>
      <c r="G7" s="127"/>
      <c r="H7" s="127"/>
      <c r="I7" s="127"/>
      <c r="J7" s="127"/>
      <c r="K7" s="127"/>
      <c r="L7" s="127"/>
      <c r="M7" s="75"/>
      <c r="N7" s="3"/>
    </row>
    <row r="8" spans="1:14" ht="16.5" x14ac:dyDescent="0.2">
      <c r="A8" s="111" t="s">
        <v>256</v>
      </c>
      <c r="B8" s="111"/>
      <c r="C8" s="111"/>
      <c r="D8" s="111"/>
      <c r="E8" s="111"/>
      <c r="F8" s="75"/>
      <c r="G8" s="75"/>
      <c r="H8" s="75"/>
      <c r="I8" s="75"/>
      <c r="J8" s="75"/>
      <c r="K8" s="75"/>
      <c r="L8" s="75"/>
      <c r="M8" s="75"/>
      <c r="N8" s="84" t="s">
        <v>236</v>
      </c>
    </row>
    <row r="9" spans="1:14" ht="16.5" x14ac:dyDescent="0.3">
      <c r="A9" s="128" t="s">
        <v>243</v>
      </c>
      <c r="B9" s="128"/>
      <c r="C9" s="128"/>
      <c r="D9" s="128"/>
      <c r="E9" s="128"/>
      <c r="H9" s="78"/>
      <c r="I9" s="78"/>
      <c r="J9" s="78"/>
      <c r="K9" s="78"/>
      <c r="L9" s="78"/>
      <c r="M9" s="78"/>
      <c r="N9" s="78"/>
    </row>
    <row r="10" spans="1:14" ht="6.6" customHeight="1" thickBot="1" x14ac:dyDescent="0.25">
      <c r="A10" s="83"/>
      <c r="B10" s="83"/>
      <c r="C10" s="83"/>
      <c r="D10" s="83"/>
      <c r="E10" s="83"/>
      <c r="H10" s="4"/>
      <c r="I10" s="4"/>
      <c r="J10" s="4"/>
      <c r="K10" s="4"/>
      <c r="L10" s="4"/>
      <c r="M10" s="4"/>
      <c r="N10" s="4"/>
    </row>
    <row r="11" spans="1:14" s="38" customFormat="1" ht="13.5" thickBot="1" x14ac:dyDescent="0.25">
      <c r="A11" s="92" t="s">
        <v>1</v>
      </c>
      <c r="B11" s="114" t="s">
        <v>20</v>
      </c>
      <c r="C11" s="93" t="s">
        <v>2</v>
      </c>
      <c r="D11" s="92" t="s">
        <v>2</v>
      </c>
      <c r="E11" s="92"/>
      <c r="F11" s="94"/>
      <c r="G11" s="117" t="s">
        <v>241</v>
      </c>
      <c r="H11" s="118"/>
      <c r="I11" s="121" t="s">
        <v>3</v>
      </c>
      <c r="J11" s="122"/>
      <c r="K11" s="122"/>
      <c r="L11" s="123"/>
      <c r="M11" s="95" t="s">
        <v>4</v>
      </c>
      <c r="N11" s="92" t="s">
        <v>5</v>
      </c>
    </row>
    <row r="12" spans="1:14" s="38" customFormat="1" ht="13.5" thickBot="1" x14ac:dyDescent="0.25">
      <c r="A12" s="96" t="s">
        <v>19</v>
      </c>
      <c r="B12" s="115"/>
      <c r="C12" s="97" t="s">
        <v>6</v>
      </c>
      <c r="D12" s="96" t="s">
        <v>127</v>
      </c>
      <c r="E12" s="96" t="s">
        <v>21</v>
      </c>
      <c r="F12" s="98" t="s">
        <v>240</v>
      </c>
      <c r="G12" s="119"/>
      <c r="H12" s="120"/>
      <c r="I12" s="121" t="s">
        <v>7</v>
      </c>
      <c r="J12" s="123"/>
      <c r="K12" s="121" t="s">
        <v>8</v>
      </c>
      <c r="L12" s="123"/>
      <c r="M12" s="99" t="s">
        <v>9</v>
      </c>
      <c r="N12" s="96" t="s">
        <v>10</v>
      </c>
    </row>
    <row r="13" spans="1:14" s="38" customFormat="1" ht="13.5" thickBot="1" x14ac:dyDescent="0.25">
      <c r="A13" s="100"/>
      <c r="B13" s="116"/>
      <c r="C13" s="101" t="s">
        <v>11</v>
      </c>
      <c r="D13" s="102"/>
      <c r="E13" s="100"/>
      <c r="F13" s="100"/>
      <c r="G13" s="103" t="s">
        <v>12</v>
      </c>
      <c r="H13" s="103" t="s">
        <v>13</v>
      </c>
      <c r="I13" s="103" t="s">
        <v>14</v>
      </c>
      <c r="J13" s="103" t="s">
        <v>15</v>
      </c>
      <c r="K13" s="103" t="s">
        <v>14</v>
      </c>
      <c r="L13" s="103" t="s">
        <v>15</v>
      </c>
      <c r="M13" s="100"/>
      <c r="N13" s="100" t="s">
        <v>16</v>
      </c>
    </row>
    <row r="14" spans="1:14" s="38" customFormat="1" ht="27.75" thickBot="1" x14ac:dyDescent="0.25">
      <c r="A14" s="42"/>
      <c r="B14" s="87" t="s">
        <v>255</v>
      </c>
      <c r="C14" s="40"/>
      <c r="D14" s="85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1:14" s="38" customFormat="1" ht="17.25" thickBot="1" x14ac:dyDescent="0.25">
      <c r="A15" s="43"/>
      <c r="B15" s="44" t="s">
        <v>157</v>
      </c>
      <c r="C15" s="32"/>
      <c r="D15" s="32"/>
      <c r="E15" s="5"/>
      <c r="F15" s="5"/>
      <c r="G15" s="6"/>
      <c r="H15" s="6"/>
      <c r="I15" s="35"/>
      <c r="J15" s="35"/>
      <c r="K15" s="35"/>
      <c r="L15" s="47"/>
      <c r="M15" s="47"/>
      <c r="N15" s="50"/>
    </row>
    <row r="16" spans="1:14" s="38" customFormat="1" ht="25.5" x14ac:dyDescent="0.2">
      <c r="A16" s="27" t="s">
        <v>158</v>
      </c>
      <c r="B16" s="28" t="s">
        <v>24</v>
      </c>
      <c r="C16" s="32">
        <v>0</v>
      </c>
      <c r="D16" s="34">
        <v>325144</v>
      </c>
      <c r="E16" s="5">
        <v>325144.11</v>
      </c>
      <c r="F16" s="5">
        <v>0</v>
      </c>
      <c r="G16" s="6">
        <v>1</v>
      </c>
      <c r="H16" s="6">
        <f t="shared" ref="H16" si="0">(F16*100%)/D16</f>
        <v>0</v>
      </c>
      <c r="I16" s="35">
        <v>1</v>
      </c>
      <c r="J16" s="35" t="s">
        <v>27</v>
      </c>
      <c r="K16" s="35">
        <v>15000</v>
      </c>
      <c r="L16" s="47" t="s">
        <v>22</v>
      </c>
      <c r="M16" s="49" t="s">
        <v>28</v>
      </c>
      <c r="N16" s="50" t="s">
        <v>18</v>
      </c>
    </row>
    <row r="17" spans="1:14" s="38" customFormat="1" ht="17.25" thickBot="1" x14ac:dyDescent="0.25">
      <c r="A17" s="30"/>
      <c r="B17" s="31"/>
      <c r="C17" s="32"/>
      <c r="D17" s="32"/>
      <c r="E17" s="5"/>
      <c r="F17" s="5"/>
      <c r="G17" s="6"/>
      <c r="H17" s="6"/>
      <c r="I17" s="35"/>
      <c r="J17" s="35"/>
      <c r="K17" s="35"/>
      <c r="L17" s="47"/>
      <c r="M17" s="47"/>
      <c r="N17" s="50"/>
    </row>
    <row r="18" spans="1:14" s="38" customFormat="1" ht="16.5" thickBot="1" x14ac:dyDescent="0.25">
      <c r="A18" s="53"/>
      <c r="B18" s="54"/>
      <c r="C18" s="55">
        <f>SUM(C16:C17)</f>
        <v>0</v>
      </c>
      <c r="D18" s="55">
        <f t="shared" ref="D18:F18" si="1">SUM(D16:D17)</f>
        <v>325144</v>
      </c>
      <c r="E18" s="55">
        <f t="shared" si="1"/>
        <v>325144.11</v>
      </c>
      <c r="F18" s="55">
        <f t="shared" si="1"/>
        <v>0</v>
      </c>
      <c r="G18" s="10"/>
      <c r="H18" s="6"/>
      <c r="I18" s="35"/>
      <c r="J18" s="35"/>
      <c r="K18" s="35"/>
      <c r="L18" s="47"/>
      <c r="M18" s="47"/>
      <c r="N18" s="50"/>
    </row>
    <row r="19" spans="1:14" s="38" customFormat="1" ht="13.5" x14ac:dyDescent="0.2">
      <c r="A19" s="30"/>
      <c r="B19" s="31"/>
      <c r="C19" s="45"/>
      <c r="D19" s="45"/>
      <c r="E19" s="46"/>
      <c r="F19" s="35"/>
      <c r="G19" s="6"/>
      <c r="H19" s="6"/>
      <c r="I19" s="35"/>
      <c r="J19" s="35"/>
      <c r="K19" s="35"/>
      <c r="L19" s="47"/>
      <c r="M19" s="47"/>
      <c r="N19" s="48"/>
    </row>
    <row r="20" spans="1:14" s="38" customFormat="1" ht="13.5" x14ac:dyDescent="0.2">
      <c r="A20" s="30"/>
      <c r="B20" s="31"/>
      <c r="C20" s="45"/>
      <c r="D20" s="45"/>
      <c r="E20" s="46"/>
      <c r="F20" s="35"/>
      <c r="G20" s="6"/>
      <c r="H20" s="6"/>
      <c r="I20" s="35"/>
      <c r="J20" s="35"/>
      <c r="K20" s="35"/>
      <c r="L20" s="47"/>
      <c r="M20" s="47"/>
      <c r="N20" s="48"/>
    </row>
    <row r="21" spans="1:14" s="38" customFormat="1" ht="14.25" thickBot="1" x14ac:dyDescent="0.25">
      <c r="A21" s="30"/>
      <c r="B21" s="31"/>
      <c r="C21" s="45"/>
      <c r="D21" s="45"/>
      <c r="E21" s="46"/>
      <c r="F21" s="35"/>
      <c r="G21" s="14"/>
      <c r="H21" s="14"/>
      <c r="I21" s="56"/>
      <c r="J21" s="56"/>
      <c r="K21" s="56"/>
      <c r="L21" s="57"/>
      <c r="M21" s="57"/>
      <c r="N21" s="58"/>
    </row>
    <row r="22" spans="1:14" s="38" customFormat="1" ht="16.5" thickBot="1" x14ac:dyDescent="0.25">
      <c r="A22" s="104"/>
      <c r="B22" s="105" t="s">
        <v>17</v>
      </c>
      <c r="C22" s="106">
        <f>(C18)</f>
        <v>0</v>
      </c>
      <c r="D22" s="106">
        <f t="shared" ref="D22:F22" si="2">(D18)</f>
        <v>325144</v>
      </c>
      <c r="E22" s="106">
        <f t="shared" si="2"/>
        <v>325144.11</v>
      </c>
      <c r="F22" s="106">
        <f t="shared" si="2"/>
        <v>0</v>
      </c>
      <c r="G22" s="59"/>
      <c r="H22" s="59"/>
      <c r="I22" s="60"/>
      <c r="J22" s="61"/>
      <c r="K22" s="62"/>
      <c r="L22" s="63"/>
      <c r="M22" s="63"/>
      <c r="N22" s="63"/>
    </row>
    <row r="24" spans="1:14" ht="13.5" x14ac:dyDescent="0.25">
      <c r="A24" s="37" t="s">
        <v>232</v>
      </c>
      <c r="B24" s="37"/>
      <c r="C24" s="37"/>
      <c r="D24" s="37"/>
    </row>
  </sheetData>
  <mergeCells count="13">
    <mergeCell ref="A8:E8"/>
    <mergeCell ref="A9:E9"/>
    <mergeCell ref="B11:B13"/>
    <mergeCell ref="G11:H12"/>
    <mergeCell ref="I11:L11"/>
    <mergeCell ref="I12:J12"/>
    <mergeCell ref="K12:L12"/>
    <mergeCell ref="A3:N3"/>
    <mergeCell ref="A4:N4"/>
    <mergeCell ref="A6:E6"/>
    <mergeCell ref="A7:E7"/>
    <mergeCell ref="F7:L7"/>
    <mergeCell ref="B5:N5"/>
  </mergeCells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8"/>
  <sheetViews>
    <sheetView topLeftCell="A10" zoomScale="115" zoomScaleNormal="115" workbookViewId="0"/>
  </sheetViews>
  <sheetFormatPr baseColWidth="10" defaultColWidth="11.42578125" defaultRowHeight="12.75" x14ac:dyDescent="0.2"/>
  <cols>
    <col min="1" max="1" width="11.7109375" style="1" customWidth="1"/>
    <col min="2" max="2" width="39.140625" style="1" customWidth="1"/>
    <col min="3" max="4" width="17.140625" style="1" customWidth="1"/>
    <col min="5" max="6" width="15.85546875" style="1" customWidth="1"/>
    <col min="7" max="10" width="8.5703125" style="1" customWidth="1"/>
    <col min="11" max="11" width="10.5703125" style="1" customWidth="1"/>
    <col min="12" max="13" width="10.7109375" style="1" customWidth="1"/>
    <col min="14" max="14" width="13" style="1" customWidth="1"/>
    <col min="15" max="16384" width="11.42578125" style="1"/>
  </cols>
  <sheetData>
    <row r="2" spans="1:14" x14ac:dyDescent="0.2">
      <c r="N2" s="2"/>
    </row>
    <row r="3" spans="1:14" ht="19.5" x14ac:dyDescent="0.3">
      <c r="A3" s="124" t="s">
        <v>235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ht="18" x14ac:dyDescent="0.25">
      <c r="A4" s="125" t="s">
        <v>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14" ht="15.6" customHeight="1" x14ac:dyDescent="0.25">
      <c r="B5" s="125" t="s">
        <v>239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4" ht="10.9" customHeight="1" x14ac:dyDescent="0.2">
      <c r="A6" s="126"/>
      <c r="B6" s="126"/>
      <c r="C6" s="126"/>
      <c r="D6" s="126"/>
      <c r="E6" s="126"/>
    </row>
    <row r="7" spans="1:14" ht="16.5" x14ac:dyDescent="0.2">
      <c r="A7" s="111" t="s">
        <v>238</v>
      </c>
      <c r="B7" s="111"/>
      <c r="C7" s="111"/>
      <c r="D7" s="111"/>
      <c r="E7" s="111"/>
      <c r="F7" s="127"/>
      <c r="G7" s="127"/>
      <c r="H7" s="127"/>
      <c r="I7" s="127"/>
      <c r="J7" s="127"/>
      <c r="K7" s="127"/>
      <c r="L7" s="127"/>
      <c r="M7" s="75"/>
      <c r="N7" s="3"/>
    </row>
    <row r="8" spans="1:14" ht="16.5" x14ac:dyDescent="0.2">
      <c r="A8" s="111" t="s">
        <v>254</v>
      </c>
      <c r="B8" s="111"/>
      <c r="C8" s="111"/>
      <c r="D8" s="111"/>
      <c r="E8" s="111"/>
      <c r="F8" s="75"/>
      <c r="G8" s="75"/>
      <c r="H8" s="75"/>
      <c r="I8" s="75"/>
      <c r="J8" s="75"/>
      <c r="K8" s="75"/>
      <c r="L8" s="75"/>
      <c r="M8" s="75"/>
      <c r="N8" s="84" t="s">
        <v>236</v>
      </c>
    </row>
    <row r="9" spans="1:14" ht="16.5" x14ac:dyDescent="0.3">
      <c r="A9" s="128" t="s">
        <v>243</v>
      </c>
      <c r="B9" s="128"/>
      <c r="C9" s="128"/>
      <c r="D9" s="128"/>
      <c r="E9" s="128"/>
      <c r="H9" s="78"/>
      <c r="I9" s="78"/>
      <c r="J9" s="78"/>
      <c r="K9" s="78"/>
      <c r="L9" s="78"/>
      <c r="M9" s="78"/>
      <c r="N9" s="78"/>
    </row>
    <row r="10" spans="1:14" ht="6.6" customHeight="1" thickBot="1" x14ac:dyDescent="0.25">
      <c r="A10" s="83"/>
      <c r="B10" s="83"/>
      <c r="C10" s="83"/>
      <c r="D10" s="83"/>
      <c r="E10" s="83"/>
      <c r="H10" s="4"/>
      <c r="I10" s="4"/>
      <c r="J10" s="4"/>
      <c r="K10" s="4"/>
      <c r="L10" s="4"/>
      <c r="M10" s="4"/>
      <c r="N10" s="4"/>
    </row>
    <row r="11" spans="1:14" s="38" customFormat="1" ht="13.5" thickBot="1" x14ac:dyDescent="0.25">
      <c r="A11" s="92" t="s">
        <v>1</v>
      </c>
      <c r="B11" s="114" t="s">
        <v>20</v>
      </c>
      <c r="C11" s="93" t="s">
        <v>2</v>
      </c>
      <c r="D11" s="92" t="s">
        <v>2</v>
      </c>
      <c r="E11" s="92"/>
      <c r="F11" s="94"/>
      <c r="G11" s="117" t="s">
        <v>241</v>
      </c>
      <c r="H11" s="118"/>
      <c r="I11" s="121" t="s">
        <v>3</v>
      </c>
      <c r="J11" s="122"/>
      <c r="K11" s="122"/>
      <c r="L11" s="123"/>
      <c r="M11" s="95" t="s">
        <v>4</v>
      </c>
      <c r="N11" s="92" t="s">
        <v>5</v>
      </c>
    </row>
    <row r="12" spans="1:14" s="38" customFormat="1" ht="13.5" thickBot="1" x14ac:dyDescent="0.25">
      <c r="A12" s="96" t="s">
        <v>19</v>
      </c>
      <c r="B12" s="115"/>
      <c r="C12" s="97" t="s">
        <v>6</v>
      </c>
      <c r="D12" s="96" t="s">
        <v>127</v>
      </c>
      <c r="E12" s="96" t="s">
        <v>21</v>
      </c>
      <c r="F12" s="98" t="s">
        <v>240</v>
      </c>
      <c r="G12" s="119"/>
      <c r="H12" s="120"/>
      <c r="I12" s="121" t="s">
        <v>7</v>
      </c>
      <c r="J12" s="123"/>
      <c r="K12" s="121" t="s">
        <v>8</v>
      </c>
      <c r="L12" s="123"/>
      <c r="M12" s="99" t="s">
        <v>9</v>
      </c>
      <c r="N12" s="96" t="s">
        <v>10</v>
      </c>
    </row>
    <row r="13" spans="1:14" s="38" customFormat="1" ht="13.5" thickBot="1" x14ac:dyDescent="0.25">
      <c r="A13" s="100"/>
      <c r="B13" s="116"/>
      <c r="C13" s="101" t="s">
        <v>11</v>
      </c>
      <c r="D13" s="102"/>
      <c r="E13" s="100"/>
      <c r="F13" s="100"/>
      <c r="G13" s="103" t="s">
        <v>12</v>
      </c>
      <c r="H13" s="103" t="s">
        <v>13</v>
      </c>
      <c r="I13" s="103" t="s">
        <v>14</v>
      </c>
      <c r="J13" s="103" t="s">
        <v>15</v>
      </c>
      <c r="K13" s="103" t="s">
        <v>14</v>
      </c>
      <c r="L13" s="103" t="s">
        <v>15</v>
      </c>
      <c r="M13" s="100"/>
      <c r="N13" s="100" t="s">
        <v>16</v>
      </c>
    </row>
    <row r="14" spans="1:14" s="38" customFormat="1" ht="27.75" thickBot="1" x14ac:dyDescent="0.25">
      <c r="A14" s="42"/>
      <c r="B14" s="87" t="s">
        <v>255</v>
      </c>
      <c r="C14" s="40"/>
      <c r="D14" s="85"/>
      <c r="E14" s="39"/>
      <c r="F14" s="39"/>
      <c r="G14" s="39"/>
      <c r="H14" s="39"/>
      <c r="I14" s="39"/>
      <c r="J14" s="39"/>
      <c r="K14" s="39"/>
      <c r="L14" s="39"/>
      <c r="M14" s="39"/>
      <c r="N14" s="41"/>
    </row>
    <row r="15" spans="1:14" s="38" customFormat="1" ht="17.25" thickBot="1" x14ac:dyDescent="0.25">
      <c r="A15" s="43"/>
      <c r="B15" s="44" t="s">
        <v>89</v>
      </c>
      <c r="C15" s="32"/>
      <c r="D15" s="32"/>
      <c r="E15" s="5"/>
      <c r="F15" s="5"/>
      <c r="G15" s="6"/>
      <c r="H15" s="6"/>
      <c r="I15" s="35"/>
      <c r="J15" s="35"/>
      <c r="K15" s="35"/>
      <c r="L15" s="47"/>
      <c r="M15" s="47"/>
      <c r="N15" s="48"/>
    </row>
    <row r="16" spans="1:14" s="38" customFormat="1" ht="40.5" x14ac:dyDescent="0.2">
      <c r="A16" s="27" t="s">
        <v>44</v>
      </c>
      <c r="B16" s="28" t="s">
        <v>45</v>
      </c>
      <c r="C16" s="32">
        <v>0</v>
      </c>
      <c r="D16" s="34">
        <v>933538.22</v>
      </c>
      <c r="E16" s="5">
        <v>933538.22</v>
      </c>
      <c r="F16" s="5">
        <v>0</v>
      </c>
      <c r="G16" s="6">
        <v>1</v>
      </c>
      <c r="H16" s="6">
        <f t="shared" ref="H16" si="0">(F16*100%)/D16</f>
        <v>0</v>
      </c>
      <c r="I16" s="35">
        <v>3522.46</v>
      </c>
      <c r="J16" s="35" t="s">
        <v>87</v>
      </c>
      <c r="K16" s="35">
        <v>1500</v>
      </c>
      <c r="L16" s="47" t="s">
        <v>22</v>
      </c>
      <c r="M16" s="49" t="s">
        <v>28</v>
      </c>
      <c r="N16" s="50" t="s">
        <v>40</v>
      </c>
    </row>
    <row r="17" spans="1:14" s="38" customFormat="1" ht="25.5" x14ac:dyDescent="0.2">
      <c r="A17" s="27"/>
      <c r="B17" s="28" t="s">
        <v>153</v>
      </c>
      <c r="C17" s="32">
        <v>0</v>
      </c>
      <c r="D17" s="34">
        <v>0</v>
      </c>
      <c r="E17" s="5">
        <v>0</v>
      </c>
      <c r="F17" s="5">
        <v>0</v>
      </c>
      <c r="G17" s="6">
        <v>0</v>
      </c>
      <c r="H17" s="6">
        <v>0</v>
      </c>
      <c r="I17" s="35">
        <v>3522.46</v>
      </c>
      <c r="J17" s="35" t="s">
        <v>87</v>
      </c>
      <c r="K17" s="35">
        <v>1500</v>
      </c>
      <c r="L17" s="47" t="s">
        <v>22</v>
      </c>
      <c r="M17" s="49" t="s">
        <v>28</v>
      </c>
      <c r="N17" s="50" t="s">
        <v>40</v>
      </c>
    </row>
    <row r="18" spans="1:14" s="38" customFormat="1" ht="16.5" x14ac:dyDescent="0.2">
      <c r="A18" s="27">
        <v>9</v>
      </c>
      <c r="B18" s="28" t="s">
        <v>154</v>
      </c>
      <c r="C18" s="32"/>
      <c r="D18" s="34"/>
      <c r="E18" s="5"/>
      <c r="F18" s="5"/>
      <c r="G18" s="6"/>
      <c r="H18" s="6"/>
      <c r="I18" s="35"/>
      <c r="J18" s="35"/>
      <c r="K18" s="35"/>
      <c r="L18" s="47"/>
      <c r="M18" s="49"/>
      <c r="N18" s="50"/>
    </row>
    <row r="19" spans="1:14" s="38" customFormat="1" ht="54" x14ac:dyDescent="0.2">
      <c r="A19" s="27">
        <v>9.1</v>
      </c>
      <c r="B19" s="28" t="s">
        <v>155</v>
      </c>
      <c r="C19" s="32">
        <f>200000-6</f>
        <v>199994</v>
      </c>
      <c r="D19" s="34">
        <v>0</v>
      </c>
      <c r="E19" s="5">
        <v>0</v>
      </c>
      <c r="F19" s="5">
        <v>0</v>
      </c>
      <c r="G19" s="6">
        <v>0</v>
      </c>
      <c r="H19" s="6">
        <v>0</v>
      </c>
      <c r="I19" s="35" t="s">
        <v>130</v>
      </c>
      <c r="J19" s="35" t="s">
        <v>131</v>
      </c>
      <c r="K19" s="35">
        <v>250</v>
      </c>
      <c r="L19" s="47" t="s">
        <v>22</v>
      </c>
      <c r="M19" s="49" t="s">
        <v>28</v>
      </c>
      <c r="N19" s="50" t="s">
        <v>140</v>
      </c>
    </row>
    <row r="20" spans="1:14" s="38" customFormat="1" ht="27" x14ac:dyDescent="0.2">
      <c r="A20" s="27">
        <v>9.1999999999999993</v>
      </c>
      <c r="B20" s="28" t="s">
        <v>156</v>
      </c>
      <c r="C20" s="32">
        <v>200000</v>
      </c>
      <c r="D20" s="34">
        <v>0</v>
      </c>
      <c r="E20" s="5">
        <v>0</v>
      </c>
      <c r="F20" s="5">
        <v>0</v>
      </c>
      <c r="G20" s="6">
        <v>0</v>
      </c>
      <c r="H20" s="6">
        <v>0</v>
      </c>
      <c r="I20" s="35" t="s">
        <v>130</v>
      </c>
      <c r="J20" s="35" t="s">
        <v>131</v>
      </c>
      <c r="K20" s="35">
        <v>550</v>
      </c>
      <c r="L20" s="47" t="s">
        <v>22</v>
      </c>
      <c r="M20" s="49" t="s">
        <v>28</v>
      </c>
      <c r="N20" s="50" t="s">
        <v>140</v>
      </c>
    </row>
    <row r="21" spans="1:14" s="38" customFormat="1" ht="17.25" thickBot="1" x14ac:dyDescent="0.25">
      <c r="A21" s="30"/>
      <c r="B21" s="31"/>
      <c r="C21" s="32"/>
      <c r="D21" s="32"/>
      <c r="E21" s="5"/>
      <c r="F21" s="5"/>
      <c r="G21" s="6"/>
      <c r="H21" s="6"/>
      <c r="I21" s="35"/>
      <c r="J21" s="35"/>
      <c r="K21" s="35"/>
      <c r="L21" s="47"/>
      <c r="M21" s="47"/>
      <c r="N21" s="48"/>
    </row>
    <row r="22" spans="1:14" s="38" customFormat="1" ht="16.5" thickBot="1" x14ac:dyDescent="0.25">
      <c r="A22" s="53"/>
      <c r="B22" s="54" t="s">
        <v>70</v>
      </c>
      <c r="C22" s="55">
        <f>SUM(C16:C21)</f>
        <v>399994</v>
      </c>
      <c r="D22" s="55">
        <f t="shared" ref="D22:F22" si="1">SUM(D16:D21)</f>
        <v>933538.22</v>
      </c>
      <c r="E22" s="55">
        <f t="shared" si="1"/>
        <v>933538.22</v>
      </c>
      <c r="F22" s="55">
        <f t="shared" si="1"/>
        <v>0</v>
      </c>
      <c r="G22" s="6"/>
      <c r="H22" s="6"/>
      <c r="I22" s="35"/>
      <c r="J22" s="35"/>
      <c r="K22" s="35"/>
      <c r="L22" s="47"/>
      <c r="M22" s="47"/>
      <c r="N22" s="48"/>
    </row>
    <row r="23" spans="1:14" s="38" customFormat="1" ht="13.5" x14ac:dyDescent="0.2">
      <c r="A23" s="30"/>
      <c r="B23" s="31"/>
      <c r="C23" s="45"/>
      <c r="D23" s="45"/>
      <c r="E23" s="46"/>
      <c r="F23" s="35"/>
      <c r="G23" s="6"/>
      <c r="H23" s="6"/>
      <c r="I23" s="35"/>
      <c r="J23" s="35"/>
      <c r="K23" s="35"/>
      <c r="L23" s="47"/>
      <c r="M23" s="47"/>
      <c r="N23" s="48"/>
    </row>
    <row r="24" spans="1:14" s="38" customFormat="1" ht="13.5" x14ac:dyDescent="0.2">
      <c r="A24" s="30"/>
      <c r="B24" s="31"/>
      <c r="C24" s="45"/>
      <c r="D24" s="45"/>
      <c r="E24" s="46"/>
      <c r="F24" s="35"/>
      <c r="G24" s="6"/>
      <c r="H24" s="6"/>
      <c r="I24" s="35"/>
      <c r="J24" s="35"/>
      <c r="K24" s="35"/>
      <c r="L24" s="47"/>
      <c r="M24" s="47"/>
      <c r="N24" s="48"/>
    </row>
    <row r="25" spans="1:14" s="38" customFormat="1" ht="14.25" thickBot="1" x14ac:dyDescent="0.25">
      <c r="A25" s="30"/>
      <c r="B25" s="31"/>
      <c r="C25" s="45"/>
      <c r="D25" s="45"/>
      <c r="E25" s="46"/>
      <c r="F25" s="35"/>
      <c r="G25" s="14"/>
      <c r="H25" s="14"/>
      <c r="I25" s="56"/>
      <c r="J25" s="56"/>
      <c r="K25" s="56"/>
      <c r="L25" s="57"/>
      <c r="M25" s="57"/>
      <c r="N25" s="58"/>
    </row>
    <row r="26" spans="1:14" s="38" customFormat="1" ht="16.5" thickBot="1" x14ac:dyDescent="0.25">
      <c r="A26" s="104"/>
      <c r="B26" s="105" t="s">
        <v>17</v>
      </c>
      <c r="C26" s="106">
        <f>(C22)</f>
        <v>399994</v>
      </c>
      <c r="D26" s="106">
        <f t="shared" ref="D26:F26" si="2">(D22)</f>
        <v>933538.22</v>
      </c>
      <c r="E26" s="106">
        <f t="shared" si="2"/>
        <v>933538.22</v>
      </c>
      <c r="F26" s="106">
        <f t="shared" si="2"/>
        <v>0</v>
      </c>
      <c r="G26" s="59"/>
      <c r="H26" s="59"/>
      <c r="I26" s="60"/>
      <c r="J26" s="61"/>
      <c r="K26" s="62"/>
      <c r="L26" s="63"/>
      <c r="M26" s="63"/>
      <c r="N26" s="63"/>
    </row>
    <row r="28" spans="1:14" ht="13.5" x14ac:dyDescent="0.25">
      <c r="A28" s="37" t="s">
        <v>232</v>
      </c>
      <c r="B28" s="37"/>
      <c r="C28" s="37"/>
      <c r="D28" s="37"/>
    </row>
  </sheetData>
  <mergeCells count="13">
    <mergeCell ref="A8:E8"/>
    <mergeCell ref="A9:E9"/>
    <mergeCell ref="B11:B13"/>
    <mergeCell ref="G11:H12"/>
    <mergeCell ref="I11:L11"/>
    <mergeCell ref="I12:J12"/>
    <mergeCell ref="K12:L12"/>
    <mergeCell ref="A3:N3"/>
    <mergeCell ref="A4:N4"/>
    <mergeCell ref="A6:E6"/>
    <mergeCell ref="A7:E7"/>
    <mergeCell ref="F7:L7"/>
    <mergeCell ref="B5:N5"/>
  </mergeCells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3"/>
  <sheetViews>
    <sheetView zoomScale="115" zoomScaleNormal="115" workbookViewId="0"/>
  </sheetViews>
  <sheetFormatPr baseColWidth="10" defaultColWidth="11.42578125" defaultRowHeight="12.75" x14ac:dyDescent="0.2"/>
  <cols>
    <col min="1" max="1" width="11.7109375" style="1" customWidth="1"/>
    <col min="2" max="2" width="39.140625" style="1" customWidth="1"/>
    <col min="3" max="4" width="17.140625" style="1" customWidth="1"/>
    <col min="5" max="6" width="15.85546875" style="1" customWidth="1"/>
    <col min="7" max="10" width="8.5703125" style="1" customWidth="1"/>
    <col min="11" max="11" width="10.5703125" style="1" customWidth="1"/>
    <col min="12" max="13" width="10.7109375" style="1" customWidth="1"/>
    <col min="14" max="14" width="13" style="1" customWidth="1"/>
    <col min="15" max="16384" width="11.42578125" style="1"/>
  </cols>
  <sheetData>
    <row r="2" spans="1:14" x14ac:dyDescent="0.2">
      <c r="N2" s="2"/>
    </row>
    <row r="3" spans="1:14" ht="19.5" x14ac:dyDescent="0.3">
      <c r="A3" s="124" t="s">
        <v>235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ht="18" x14ac:dyDescent="0.25">
      <c r="A4" s="125" t="s">
        <v>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14" ht="15.6" customHeight="1" x14ac:dyDescent="0.25">
      <c r="B5" s="125" t="s">
        <v>239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4" ht="10.9" customHeight="1" x14ac:dyDescent="0.2">
      <c r="A6" s="126"/>
      <c r="B6" s="126"/>
      <c r="C6" s="126"/>
      <c r="D6" s="126"/>
      <c r="E6" s="126"/>
    </row>
    <row r="7" spans="1:14" ht="16.5" x14ac:dyDescent="0.2">
      <c r="A7" s="111" t="s">
        <v>238</v>
      </c>
      <c r="B7" s="111"/>
      <c r="C7" s="111"/>
      <c r="D7" s="111"/>
      <c r="E7" s="111"/>
      <c r="F7" s="127"/>
      <c r="G7" s="127"/>
      <c r="H7" s="127"/>
      <c r="I7" s="127"/>
      <c r="J7" s="127"/>
      <c r="K7" s="127"/>
      <c r="L7" s="127"/>
      <c r="M7" s="75"/>
      <c r="N7" s="3"/>
    </row>
    <row r="8" spans="1:14" ht="16.5" x14ac:dyDescent="0.2">
      <c r="A8" s="111" t="s">
        <v>246</v>
      </c>
      <c r="B8" s="111"/>
      <c r="C8" s="111"/>
      <c r="D8" s="111"/>
      <c r="E8" s="111"/>
      <c r="F8" s="75"/>
      <c r="G8" s="75"/>
      <c r="H8" s="75"/>
      <c r="I8" s="75"/>
      <c r="J8" s="75"/>
      <c r="K8" s="75"/>
      <c r="L8" s="75"/>
      <c r="M8" s="75"/>
      <c r="N8" s="84" t="s">
        <v>236</v>
      </c>
    </row>
    <row r="9" spans="1:14" ht="16.5" x14ac:dyDescent="0.3">
      <c r="A9" s="128" t="s">
        <v>243</v>
      </c>
      <c r="B9" s="128"/>
      <c r="C9" s="128"/>
      <c r="D9" s="128"/>
      <c r="E9" s="128"/>
      <c r="H9" s="78"/>
      <c r="I9" s="78"/>
      <c r="J9" s="78"/>
      <c r="K9" s="78"/>
      <c r="L9" s="78"/>
      <c r="M9" s="78"/>
      <c r="N9" s="78"/>
    </row>
    <row r="10" spans="1:14" ht="6.6" customHeight="1" thickBot="1" x14ac:dyDescent="0.25">
      <c r="A10" s="83"/>
      <c r="B10" s="83"/>
      <c r="C10" s="83"/>
      <c r="D10" s="83"/>
      <c r="E10" s="83"/>
      <c r="H10" s="4"/>
      <c r="I10" s="4"/>
      <c r="J10" s="4"/>
      <c r="K10" s="4"/>
      <c r="L10" s="4"/>
      <c r="M10" s="4"/>
      <c r="N10" s="4"/>
    </row>
    <row r="11" spans="1:14" s="38" customFormat="1" ht="13.5" thickBot="1" x14ac:dyDescent="0.25">
      <c r="A11" s="92" t="s">
        <v>1</v>
      </c>
      <c r="B11" s="114" t="s">
        <v>20</v>
      </c>
      <c r="C11" s="93" t="s">
        <v>2</v>
      </c>
      <c r="D11" s="92" t="s">
        <v>2</v>
      </c>
      <c r="E11" s="92"/>
      <c r="F11" s="94"/>
      <c r="G11" s="117" t="s">
        <v>241</v>
      </c>
      <c r="H11" s="118"/>
      <c r="I11" s="121" t="s">
        <v>3</v>
      </c>
      <c r="J11" s="122"/>
      <c r="K11" s="122"/>
      <c r="L11" s="123"/>
      <c r="M11" s="95" t="s">
        <v>4</v>
      </c>
      <c r="N11" s="92" t="s">
        <v>5</v>
      </c>
    </row>
    <row r="12" spans="1:14" s="38" customFormat="1" ht="13.5" thickBot="1" x14ac:dyDescent="0.25">
      <c r="A12" s="96" t="s">
        <v>19</v>
      </c>
      <c r="B12" s="115"/>
      <c r="C12" s="97" t="s">
        <v>6</v>
      </c>
      <c r="D12" s="96" t="s">
        <v>127</v>
      </c>
      <c r="E12" s="96" t="s">
        <v>21</v>
      </c>
      <c r="F12" s="98" t="s">
        <v>240</v>
      </c>
      <c r="G12" s="119"/>
      <c r="H12" s="120"/>
      <c r="I12" s="121" t="s">
        <v>7</v>
      </c>
      <c r="J12" s="123"/>
      <c r="K12" s="121" t="s">
        <v>8</v>
      </c>
      <c r="L12" s="123"/>
      <c r="M12" s="99" t="s">
        <v>9</v>
      </c>
      <c r="N12" s="96" t="s">
        <v>10</v>
      </c>
    </row>
    <row r="13" spans="1:14" s="38" customFormat="1" ht="13.5" thickBot="1" x14ac:dyDescent="0.25">
      <c r="A13" s="100"/>
      <c r="B13" s="116"/>
      <c r="C13" s="101" t="s">
        <v>11</v>
      </c>
      <c r="D13" s="102"/>
      <c r="E13" s="100"/>
      <c r="F13" s="100"/>
      <c r="G13" s="103" t="s">
        <v>12</v>
      </c>
      <c r="H13" s="103" t="s">
        <v>13</v>
      </c>
      <c r="I13" s="103" t="s">
        <v>14</v>
      </c>
      <c r="J13" s="103" t="s">
        <v>15</v>
      </c>
      <c r="K13" s="103" t="s">
        <v>14</v>
      </c>
      <c r="L13" s="103" t="s">
        <v>15</v>
      </c>
      <c r="M13" s="100"/>
      <c r="N13" s="100" t="s">
        <v>16</v>
      </c>
    </row>
    <row r="14" spans="1:14" s="38" customFormat="1" ht="13.5" thickBot="1" x14ac:dyDescent="0.25">
      <c r="A14" s="42"/>
      <c r="B14" s="88" t="s">
        <v>247</v>
      </c>
      <c r="C14" s="40"/>
      <c r="D14" s="85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1:14" s="38" customFormat="1" ht="17.25" thickBot="1" x14ac:dyDescent="0.25">
      <c r="A15" s="43"/>
      <c r="B15" s="44" t="s">
        <v>151</v>
      </c>
      <c r="C15" s="32"/>
      <c r="D15" s="32"/>
      <c r="E15" s="5"/>
      <c r="F15" s="5"/>
      <c r="G15" s="6"/>
      <c r="H15" s="6"/>
      <c r="I15" s="35"/>
      <c r="J15" s="35"/>
      <c r="K15" s="35"/>
      <c r="L15" s="47"/>
      <c r="M15" s="49"/>
      <c r="N15" s="50"/>
    </row>
    <row r="16" spans="1:14" s="38" customFormat="1" ht="26.25" thickBot="1" x14ac:dyDescent="0.25">
      <c r="A16" s="27">
        <v>8</v>
      </c>
      <c r="B16" s="28" t="s">
        <v>24</v>
      </c>
      <c r="C16" s="32">
        <v>769066.26</v>
      </c>
      <c r="D16" s="34">
        <v>0</v>
      </c>
      <c r="E16" s="5">
        <v>0</v>
      </c>
      <c r="F16" s="5">
        <v>0</v>
      </c>
      <c r="G16" s="6">
        <v>0</v>
      </c>
      <c r="H16" s="6">
        <v>0</v>
      </c>
      <c r="I16" s="35">
        <v>4</v>
      </c>
      <c r="J16" s="35" t="s">
        <v>146</v>
      </c>
      <c r="K16" s="35">
        <v>1500</v>
      </c>
      <c r="L16" s="47" t="s">
        <v>22</v>
      </c>
      <c r="M16" s="49" t="s">
        <v>39</v>
      </c>
      <c r="N16" s="50" t="s">
        <v>140</v>
      </c>
    </row>
    <row r="17" spans="1:14" s="38" customFormat="1" ht="16.5" thickBot="1" x14ac:dyDescent="0.25">
      <c r="A17" s="53"/>
      <c r="B17" s="54" t="s">
        <v>152</v>
      </c>
      <c r="C17" s="55">
        <f>SUM(C15:C16)</f>
        <v>769066.26</v>
      </c>
      <c r="D17" s="55">
        <f t="shared" ref="D17:F17" si="0">SUM(D15:D16)</f>
        <v>0</v>
      </c>
      <c r="E17" s="55">
        <f t="shared" si="0"/>
        <v>0</v>
      </c>
      <c r="F17" s="55">
        <f t="shared" si="0"/>
        <v>0</v>
      </c>
      <c r="G17" s="6"/>
      <c r="H17" s="6"/>
      <c r="I17" s="35"/>
      <c r="J17" s="35"/>
      <c r="K17" s="35"/>
      <c r="L17" s="47"/>
      <c r="M17" s="49"/>
      <c r="N17" s="50"/>
    </row>
    <row r="18" spans="1:14" s="38" customFormat="1" ht="13.5" x14ac:dyDescent="0.2">
      <c r="A18" s="30"/>
      <c r="B18" s="31"/>
      <c r="C18" s="45"/>
      <c r="D18" s="45"/>
      <c r="E18" s="46"/>
      <c r="F18" s="35"/>
      <c r="G18" s="6"/>
      <c r="H18" s="6"/>
      <c r="I18" s="35"/>
      <c r="J18" s="35"/>
      <c r="K18" s="35"/>
      <c r="L18" s="47"/>
      <c r="M18" s="47"/>
      <c r="N18" s="48"/>
    </row>
    <row r="19" spans="1:14" s="38" customFormat="1" ht="13.5" x14ac:dyDescent="0.2">
      <c r="A19" s="30"/>
      <c r="B19" s="31"/>
      <c r="C19" s="45"/>
      <c r="D19" s="45"/>
      <c r="E19" s="46"/>
      <c r="F19" s="35"/>
      <c r="G19" s="6"/>
      <c r="H19" s="6"/>
      <c r="I19" s="35"/>
      <c r="J19" s="35"/>
      <c r="K19" s="35"/>
      <c r="L19" s="47"/>
      <c r="M19" s="47"/>
      <c r="N19" s="48"/>
    </row>
    <row r="20" spans="1:14" s="38" customFormat="1" ht="14.25" thickBot="1" x14ac:dyDescent="0.25">
      <c r="A20" s="30"/>
      <c r="B20" s="31"/>
      <c r="C20" s="45"/>
      <c r="D20" s="45"/>
      <c r="E20" s="46"/>
      <c r="F20" s="35"/>
      <c r="G20" s="14"/>
      <c r="H20" s="14"/>
      <c r="I20" s="56"/>
      <c r="J20" s="56"/>
      <c r="K20" s="56"/>
      <c r="L20" s="57"/>
      <c r="M20" s="57"/>
      <c r="N20" s="58"/>
    </row>
    <row r="21" spans="1:14" s="38" customFormat="1" ht="16.5" thickBot="1" x14ac:dyDescent="0.25">
      <c r="A21" s="104"/>
      <c r="B21" s="105" t="s">
        <v>17</v>
      </c>
      <c r="C21" s="106">
        <f>(C17)</f>
        <v>769066.26</v>
      </c>
      <c r="D21" s="106">
        <f t="shared" ref="D21:F21" si="1">(D17)</f>
        <v>0</v>
      </c>
      <c r="E21" s="106">
        <f t="shared" si="1"/>
        <v>0</v>
      </c>
      <c r="F21" s="106">
        <f t="shared" si="1"/>
        <v>0</v>
      </c>
      <c r="G21" s="59"/>
      <c r="H21" s="59"/>
      <c r="I21" s="60"/>
      <c r="J21" s="61"/>
      <c r="K21" s="62"/>
      <c r="L21" s="63"/>
      <c r="M21" s="63"/>
      <c r="N21" s="63"/>
    </row>
    <row r="23" spans="1:14" ht="13.5" x14ac:dyDescent="0.25">
      <c r="A23" s="37" t="s">
        <v>232</v>
      </c>
      <c r="B23" s="37"/>
      <c r="C23" s="37"/>
      <c r="D23" s="37"/>
    </row>
  </sheetData>
  <mergeCells count="13">
    <mergeCell ref="A8:E8"/>
    <mergeCell ref="A9:E9"/>
    <mergeCell ref="B11:B13"/>
    <mergeCell ref="G11:H12"/>
    <mergeCell ref="I11:L11"/>
    <mergeCell ref="I12:J12"/>
    <mergeCell ref="K12:L12"/>
    <mergeCell ref="A3:N3"/>
    <mergeCell ref="A4:N4"/>
    <mergeCell ref="A6:E6"/>
    <mergeCell ref="A7:E7"/>
    <mergeCell ref="F7:L7"/>
    <mergeCell ref="B5:N5"/>
  </mergeCells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3"/>
  <sheetViews>
    <sheetView zoomScale="115" zoomScaleNormal="115" workbookViewId="0"/>
  </sheetViews>
  <sheetFormatPr baseColWidth="10" defaultColWidth="11.42578125" defaultRowHeight="12.75" x14ac:dyDescent="0.2"/>
  <cols>
    <col min="1" max="1" width="11.7109375" style="1" customWidth="1"/>
    <col min="2" max="2" width="39.140625" style="1" customWidth="1"/>
    <col min="3" max="4" width="17.140625" style="1" customWidth="1"/>
    <col min="5" max="6" width="15.85546875" style="1" customWidth="1"/>
    <col min="7" max="10" width="8.5703125" style="1" customWidth="1"/>
    <col min="11" max="11" width="10.5703125" style="1" customWidth="1"/>
    <col min="12" max="13" width="10.7109375" style="1" customWidth="1"/>
    <col min="14" max="14" width="13" style="1" customWidth="1"/>
    <col min="15" max="16384" width="11.42578125" style="1"/>
  </cols>
  <sheetData>
    <row r="2" spans="1:14" x14ac:dyDescent="0.2">
      <c r="N2" s="2"/>
    </row>
    <row r="3" spans="1:14" ht="19.5" x14ac:dyDescent="0.3">
      <c r="A3" s="124" t="s">
        <v>235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ht="18" x14ac:dyDescent="0.25">
      <c r="A4" s="125" t="s">
        <v>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14" ht="15.6" customHeight="1" x14ac:dyDescent="0.25">
      <c r="B5" s="125" t="s">
        <v>239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4" ht="10.9" customHeight="1" x14ac:dyDescent="0.2">
      <c r="A6" s="126"/>
      <c r="B6" s="126"/>
      <c r="C6" s="126"/>
      <c r="D6" s="126"/>
      <c r="E6" s="126"/>
    </row>
    <row r="7" spans="1:14" ht="16.5" x14ac:dyDescent="0.2">
      <c r="A7" s="111" t="s">
        <v>238</v>
      </c>
      <c r="B7" s="111"/>
      <c r="C7" s="111"/>
      <c r="D7" s="111"/>
      <c r="E7" s="111"/>
      <c r="F7" s="127"/>
      <c r="G7" s="127"/>
      <c r="H7" s="127"/>
      <c r="I7" s="127"/>
      <c r="J7" s="127"/>
      <c r="K7" s="127"/>
      <c r="L7" s="127"/>
      <c r="M7" s="75"/>
      <c r="N7" s="3"/>
    </row>
    <row r="8" spans="1:14" ht="16.5" x14ac:dyDescent="0.2">
      <c r="A8" s="111" t="s">
        <v>253</v>
      </c>
      <c r="B8" s="111"/>
      <c r="C8" s="111"/>
      <c r="D8" s="111"/>
      <c r="E8" s="111"/>
      <c r="F8" s="75"/>
      <c r="G8" s="75"/>
      <c r="H8" s="75"/>
      <c r="I8" s="75"/>
      <c r="J8" s="75"/>
      <c r="K8" s="75"/>
      <c r="L8" s="75"/>
      <c r="M8" s="75"/>
      <c r="N8" s="84" t="s">
        <v>236</v>
      </c>
    </row>
    <row r="9" spans="1:14" ht="16.5" x14ac:dyDescent="0.3">
      <c r="A9" s="128" t="s">
        <v>243</v>
      </c>
      <c r="B9" s="128"/>
      <c r="C9" s="128"/>
      <c r="D9" s="128"/>
      <c r="E9" s="128"/>
      <c r="H9" s="78"/>
      <c r="I9" s="78"/>
      <c r="J9" s="78"/>
      <c r="K9" s="78"/>
      <c r="L9" s="78"/>
      <c r="M9" s="78"/>
      <c r="N9" s="78"/>
    </row>
    <row r="10" spans="1:14" ht="6.6" customHeight="1" thickBot="1" x14ac:dyDescent="0.25">
      <c r="A10" s="83"/>
      <c r="B10" s="83"/>
      <c r="C10" s="83"/>
      <c r="D10" s="83"/>
      <c r="E10" s="83"/>
      <c r="H10" s="4"/>
      <c r="I10" s="4"/>
      <c r="J10" s="4"/>
      <c r="K10" s="4"/>
      <c r="L10" s="4"/>
      <c r="M10" s="4"/>
      <c r="N10" s="4"/>
    </row>
    <row r="11" spans="1:14" s="38" customFormat="1" ht="13.5" thickBot="1" x14ac:dyDescent="0.25">
      <c r="A11" s="92" t="s">
        <v>1</v>
      </c>
      <c r="B11" s="114" t="s">
        <v>20</v>
      </c>
      <c r="C11" s="93" t="s">
        <v>2</v>
      </c>
      <c r="D11" s="92" t="s">
        <v>2</v>
      </c>
      <c r="E11" s="92"/>
      <c r="F11" s="94"/>
      <c r="G11" s="117" t="s">
        <v>241</v>
      </c>
      <c r="H11" s="118"/>
      <c r="I11" s="121" t="s">
        <v>3</v>
      </c>
      <c r="J11" s="122"/>
      <c r="K11" s="122"/>
      <c r="L11" s="123"/>
      <c r="M11" s="95" t="s">
        <v>4</v>
      </c>
      <c r="N11" s="92" t="s">
        <v>5</v>
      </c>
    </row>
    <row r="12" spans="1:14" s="38" customFormat="1" ht="13.5" thickBot="1" x14ac:dyDescent="0.25">
      <c r="A12" s="96" t="s">
        <v>19</v>
      </c>
      <c r="B12" s="115"/>
      <c r="C12" s="97" t="s">
        <v>6</v>
      </c>
      <c r="D12" s="96" t="s">
        <v>127</v>
      </c>
      <c r="E12" s="96" t="s">
        <v>21</v>
      </c>
      <c r="F12" s="98" t="s">
        <v>240</v>
      </c>
      <c r="G12" s="119"/>
      <c r="H12" s="120"/>
      <c r="I12" s="121" t="s">
        <v>7</v>
      </c>
      <c r="J12" s="123"/>
      <c r="K12" s="121" t="s">
        <v>8</v>
      </c>
      <c r="L12" s="123"/>
      <c r="M12" s="99" t="s">
        <v>9</v>
      </c>
      <c r="N12" s="96" t="s">
        <v>10</v>
      </c>
    </row>
    <row r="13" spans="1:14" s="38" customFormat="1" ht="13.5" thickBot="1" x14ac:dyDescent="0.25">
      <c r="A13" s="100"/>
      <c r="B13" s="116"/>
      <c r="C13" s="101" t="s">
        <v>11</v>
      </c>
      <c r="D13" s="102"/>
      <c r="E13" s="100"/>
      <c r="F13" s="100"/>
      <c r="G13" s="103" t="s">
        <v>12</v>
      </c>
      <c r="H13" s="103" t="s">
        <v>13</v>
      </c>
      <c r="I13" s="103" t="s">
        <v>14</v>
      </c>
      <c r="J13" s="103" t="s">
        <v>15</v>
      </c>
      <c r="K13" s="103" t="s">
        <v>14</v>
      </c>
      <c r="L13" s="103" t="s">
        <v>15</v>
      </c>
      <c r="M13" s="100"/>
      <c r="N13" s="100" t="s">
        <v>16</v>
      </c>
    </row>
    <row r="14" spans="1:14" s="38" customFormat="1" ht="13.5" thickBot="1" x14ac:dyDescent="0.25">
      <c r="A14" s="42"/>
      <c r="B14" s="88" t="s">
        <v>247</v>
      </c>
      <c r="C14" s="40"/>
      <c r="D14" s="85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1:14" s="38" customFormat="1" ht="17.25" thickBot="1" x14ac:dyDescent="0.25">
      <c r="A15" s="43"/>
      <c r="B15" s="44" t="s">
        <v>147</v>
      </c>
      <c r="C15" s="32"/>
      <c r="D15" s="32"/>
      <c r="E15" s="5"/>
      <c r="F15" s="5"/>
      <c r="G15" s="6"/>
      <c r="H15" s="6"/>
      <c r="I15" s="35"/>
      <c r="J15" s="35"/>
      <c r="K15" s="35"/>
      <c r="L15" s="47"/>
      <c r="M15" s="49"/>
      <c r="N15" s="50"/>
    </row>
    <row r="16" spans="1:14" s="38" customFormat="1" ht="26.25" thickBot="1" x14ac:dyDescent="0.25">
      <c r="A16" s="27">
        <v>7</v>
      </c>
      <c r="B16" s="28" t="s">
        <v>148</v>
      </c>
      <c r="C16" s="32">
        <v>12</v>
      </c>
      <c r="D16" s="34">
        <v>12</v>
      </c>
      <c r="E16" s="5">
        <v>0</v>
      </c>
      <c r="F16" s="5">
        <v>0</v>
      </c>
      <c r="G16" s="6">
        <v>0</v>
      </c>
      <c r="H16" s="6">
        <f>(F16*100%)/D16</f>
        <v>0</v>
      </c>
      <c r="I16" s="35" t="s">
        <v>130</v>
      </c>
      <c r="J16" s="35" t="s">
        <v>131</v>
      </c>
      <c r="K16" s="35">
        <v>2500</v>
      </c>
      <c r="L16" s="47" t="s">
        <v>22</v>
      </c>
      <c r="M16" s="49" t="s">
        <v>149</v>
      </c>
      <c r="N16" s="50" t="s">
        <v>140</v>
      </c>
    </row>
    <row r="17" spans="1:14" s="38" customFormat="1" ht="16.5" thickBot="1" x14ac:dyDescent="0.25">
      <c r="A17" s="53"/>
      <c r="B17" s="54" t="s">
        <v>150</v>
      </c>
      <c r="C17" s="55">
        <f>SUM(C15:C16)</f>
        <v>12</v>
      </c>
      <c r="D17" s="55">
        <f>SUM(D15:D16)</f>
        <v>12</v>
      </c>
      <c r="E17" s="55">
        <f>SUM(E15:E16)</f>
        <v>0</v>
      </c>
      <c r="F17" s="55">
        <f>SUM(F15:F16)</f>
        <v>0</v>
      </c>
      <c r="G17" s="6"/>
      <c r="H17" s="6"/>
      <c r="I17" s="35"/>
      <c r="J17" s="35"/>
      <c r="K17" s="35"/>
      <c r="L17" s="47"/>
      <c r="M17" s="49"/>
      <c r="N17" s="50"/>
    </row>
    <row r="18" spans="1:14" s="38" customFormat="1" ht="13.5" x14ac:dyDescent="0.2">
      <c r="A18" s="30"/>
      <c r="B18" s="31"/>
      <c r="C18" s="45"/>
      <c r="D18" s="45"/>
      <c r="E18" s="46"/>
      <c r="F18" s="35"/>
      <c r="G18" s="6"/>
      <c r="H18" s="6"/>
      <c r="I18" s="35"/>
      <c r="J18" s="35"/>
      <c r="K18" s="35"/>
      <c r="L18" s="47"/>
      <c r="M18" s="47"/>
      <c r="N18" s="48"/>
    </row>
    <row r="19" spans="1:14" s="38" customFormat="1" ht="13.5" x14ac:dyDescent="0.2">
      <c r="A19" s="30"/>
      <c r="B19" s="31"/>
      <c r="C19" s="45"/>
      <c r="D19" s="45"/>
      <c r="E19" s="46"/>
      <c r="F19" s="35"/>
      <c r="G19" s="6"/>
      <c r="H19" s="6"/>
      <c r="I19" s="35"/>
      <c r="J19" s="35"/>
      <c r="K19" s="35"/>
      <c r="L19" s="47"/>
      <c r="M19" s="47"/>
      <c r="N19" s="48"/>
    </row>
    <row r="20" spans="1:14" s="38" customFormat="1" ht="14.25" thickBot="1" x14ac:dyDescent="0.25">
      <c r="A20" s="30"/>
      <c r="B20" s="31"/>
      <c r="C20" s="45"/>
      <c r="D20" s="45"/>
      <c r="E20" s="46"/>
      <c r="F20" s="35"/>
      <c r="G20" s="14"/>
      <c r="H20" s="14"/>
      <c r="I20" s="56"/>
      <c r="J20" s="56"/>
      <c r="K20" s="56"/>
      <c r="L20" s="57"/>
      <c r="M20" s="57"/>
      <c r="N20" s="58"/>
    </row>
    <row r="21" spans="1:14" s="38" customFormat="1" ht="16.5" thickBot="1" x14ac:dyDescent="0.25">
      <c r="A21" s="104"/>
      <c r="B21" s="105" t="s">
        <v>17</v>
      </c>
      <c r="C21" s="106">
        <f>(C17)</f>
        <v>12</v>
      </c>
      <c r="D21" s="106">
        <f t="shared" ref="D21:F21" si="0">(D17)</f>
        <v>12</v>
      </c>
      <c r="E21" s="106">
        <f t="shared" si="0"/>
        <v>0</v>
      </c>
      <c r="F21" s="106">
        <f t="shared" si="0"/>
        <v>0</v>
      </c>
      <c r="G21" s="59"/>
      <c r="H21" s="59"/>
      <c r="I21" s="60"/>
      <c r="J21" s="61"/>
      <c r="K21" s="62"/>
      <c r="L21" s="63"/>
      <c r="M21" s="63"/>
      <c r="N21" s="63"/>
    </row>
    <row r="23" spans="1:14" ht="13.5" x14ac:dyDescent="0.25">
      <c r="A23" s="37" t="s">
        <v>232</v>
      </c>
      <c r="B23" s="37"/>
      <c r="C23" s="37"/>
      <c r="D23" s="37"/>
    </row>
  </sheetData>
  <mergeCells count="13">
    <mergeCell ref="A8:E8"/>
    <mergeCell ref="A9:E9"/>
    <mergeCell ref="B11:B13"/>
    <mergeCell ref="G11:H12"/>
    <mergeCell ref="I11:L11"/>
    <mergeCell ref="I12:J12"/>
    <mergeCell ref="K12:L12"/>
    <mergeCell ref="A3:N3"/>
    <mergeCell ref="A4:N4"/>
    <mergeCell ref="A6:E6"/>
    <mergeCell ref="A7:E7"/>
    <mergeCell ref="F7:L7"/>
    <mergeCell ref="B5:N5"/>
  </mergeCells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3"/>
  <sheetViews>
    <sheetView zoomScale="115" zoomScaleNormal="115" workbookViewId="0"/>
  </sheetViews>
  <sheetFormatPr baseColWidth="10" defaultColWidth="11.42578125" defaultRowHeight="12.75" x14ac:dyDescent="0.2"/>
  <cols>
    <col min="1" max="1" width="11.7109375" style="1" customWidth="1"/>
    <col min="2" max="2" width="39.140625" style="1" customWidth="1"/>
    <col min="3" max="4" width="17.140625" style="1" customWidth="1"/>
    <col min="5" max="6" width="15.85546875" style="1" customWidth="1"/>
    <col min="7" max="10" width="8.5703125" style="1" customWidth="1"/>
    <col min="11" max="11" width="10.5703125" style="1" customWidth="1"/>
    <col min="12" max="13" width="10.7109375" style="1" customWidth="1"/>
    <col min="14" max="14" width="13" style="1" customWidth="1"/>
    <col min="15" max="16384" width="11.42578125" style="1"/>
  </cols>
  <sheetData>
    <row r="2" spans="1:14" x14ac:dyDescent="0.2">
      <c r="N2" s="2"/>
    </row>
    <row r="3" spans="1:14" ht="19.5" x14ac:dyDescent="0.3">
      <c r="A3" s="124" t="s">
        <v>235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ht="18" x14ac:dyDescent="0.25">
      <c r="A4" s="125" t="s">
        <v>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14" ht="15.6" customHeight="1" x14ac:dyDescent="0.25">
      <c r="A5" s="80"/>
      <c r="B5" s="125" t="s">
        <v>239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4" ht="8.4499999999999993" customHeight="1" x14ac:dyDescent="0.2">
      <c r="A6" s="126"/>
      <c r="B6" s="126"/>
      <c r="C6" s="126"/>
      <c r="D6" s="126"/>
      <c r="E6" s="126"/>
      <c r="F6" s="1" t="s">
        <v>234</v>
      </c>
    </row>
    <row r="7" spans="1:14" ht="13.5" x14ac:dyDescent="0.2">
      <c r="A7" s="112" t="s">
        <v>238</v>
      </c>
      <c r="B7" s="112"/>
      <c r="C7" s="79"/>
      <c r="D7" s="79"/>
      <c r="E7" s="79"/>
      <c r="F7" s="127"/>
      <c r="G7" s="127"/>
      <c r="H7" s="127"/>
      <c r="I7" s="127"/>
      <c r="J7" s="127"/>
      <c r="K7" s="127"/>
      <c r="L7" s="127"/>
      <c r="M7" s="76"/>
      <c r="N7" s="3"/>
    </row>
    <row r="8" spans="1:14" ht="13.5" x14ac:dyDescent="0.2">
      <c r="A8" s="112" t="s">
        <v>267</v>
      </c>
      <c r="B8" s="112"/>
      <c r="C8" s="112"/>
      <c r="D8" s="112"/>
      <c r="E8" s="112"/>
      <c r="F8" s="76"/>
      <c r="G8" s="76"/>
      <c r="H8" s="76"/>
      <c r="I8" s="76"/>
      <c r="J8" s="76"/>
      <c r="K8" s="76"/>
      <c r="L8" s="76"/>
      <c r="M8" s="76"/>
      <c r="N8" s="3"/>
    </row>
    <row r="9" spans="1:14" ht="13.5" x14ac:dyDescent="0.2">
      <c r="A9" s="113" t="s">
        <v>237</v>
      </c>
      <c r="B9" s="113"/>
      <c r="H9" s="78"/>
      <c r="I9" s="78"/>
      <c r="J9" s="78"/>
      <c r="K9" s="78"/>
      <c r="L9" s="78"/>
      <c r="M9" s="78"/>
      <c r="N9" s="78"/>
    </row>
    <row r="10" spans="1:14" ht="14.25" thickBot="1" x14ac:dyDescent="0.25">
      <c r="A10" s="77"/>
      <c r="B10" s="77"/>
      <c r="H10" s="4"/>
      <c r="I10" s="4"/>
      <c r="J10" s="4"/>
      <c r="K10" s="4"/>
      <c r="L10" s="4"/>
      <c r="M10" s="4"/>
      <c r="N10" s="4"/>
    </row>
    <row r="11" spans="1:14" s="38" customFormat="1" ht="14.45" customHeight="1" thickBot="1" x14ac:dyDescent="0.25">
      <c r="A11" s="92" t="s">
        <v>1</v>
      </c>
      <c r="B11" s="114" t="s">
        <v>20</v>
      </c>
      <c r="C11" s="93" t="s">
        <v>2</v>
      </c>
      <c r="D11" s="92" t="s">
        <v>2</v>
      </c>
      <c r="E11" s="92"/>
      <c r="F11" s="94"/>
      <c r="G11" s="117" t="s">
        <v>241</v>
      </c>
      <c r="H11" s="118"/>
      <c r="I11" s="121" t="s">
        <v>3</v>
      </c>
      <c r="J11" s="122"/>
      <c r="K11" s="122"/>
      <c r="L11" s="123"/>
      <c r="M11" s="95" t="s">
        <v>4</v>
      </c>
      <c r="N11" s="92" t="s">
        <v>5</v>
      </c>
    </row>
    <row r="12" spans="1:14" s="38" customFormat="1" ht="13.5" thickBot="1" x14ac:dyDescent="0.25">
      <c r="A12" s="96" t="s">
        <v>19</v>
      </c>
      <c r="B12" s="115"/>
      <c r="C12" s="97" t="s">
        <v>6</v>
      </c>
      <c r="D12" s="96" t="s">
        <v>127</v>
      </c>
      <c r="E12" s="96" t="s">
        <v>21</v>
      </c>
      <c r="F12" s="98" t="s">
        <v>240</v>
      </c>
      <c r="G12" s="119"/>
      <c r="H12" s="120"/>
      <c r="I12" s="121" t="s">
        <v>7</v>
      </c>
      <c r="J12" s="123"/>
      <c r="K12" s="121" t="s">
        <v>8</v>
      </c>
      <c r="L12" s="123"/>
      <c r="M12" s="99" t="s">
        <v>9</v>
      </c>
      <c r="N12" s="96" t="s">
        <v>10</v>
      </c>
    </row>
    <row r="13" spans="1:14" s="38" customFormat="1" ht="13.5" thickBot="1" x14ac:dyDescent="0.25">
      <c r="A13" s="100"/>
      <c r="B13" s="116"/>
      <c r="C13" s="101" t="s">
        <v>11</v>
      </c>
      <c r="D13" s="102"/>
      <c r="E13" s="100"/>
      <c r="F13" s="100"/>
      <c r="G13" s="103" t="s">
        <v>12</v>
      </c>
      <c r="H13" s="103" t="s">
        <v>13</v>
      </c>
      <c r="I13" s="103" t="s">
        <v>14</v>
      </c>
      <c r="J13" s="103" t="s">
        <v>15</v>
      </c>
      <c r="K13" s="103" t="s">
        <v>14</v>
      </c>
      <c r="L13" s="103" t="s">
        <v>15</v>
      </c>
      <c r="M13" s="100"/>
      <c r="N13" s="100" t="s">
        <v>16</v>
      </c>
    </row>
    <row r="14" spans="1:14" s="38" customFormat="1" ht="27.75" thickBot="1" x14ac:dyDescent="0.25">
      <c r="A14" s="42"/>
      <c r="B14" s="87" t="s">
        <v>255</v>
      </c>
      <c r="C14" s="40"/>
      <c r="D14" s="85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1:14" s="38" customFormat="1" ht="26.25" thickBot="1" x14ac:dyDescent="0.25">
      <c r="A15" s="43"/>
      <c r="B15" s="44" t="s">
        <v>219</v>
      </c>
      <c r="C15" s="32"/>
      <c r="D15" s="32"/>
      <c r="E15" s="5"/>
      <c r="F15" s="5"/>
      <c r="G15" s="6"/>
      <c r="H15" s="6"/>
      <c r="I15" s="35"/>
      <c r="J15" s="35"/>
      <c r="K15" s="35"/>
      <c r="L15" s="47"/>
      <c r="M15" s="49"/>
      <c r="N15" s="50"/>
    </row>
    <row r="16" spans="1:14" s="38" customFormat="1" ht="26.25" thickBot="1" x14ac:dyDescent="0.25">
      <c r="A16" s="30">
        <v>27</v>
      </c>
      <c r="B16" s="31" t="s">
        <v>220</v>
      </c>
      <c r="C16" s="32">
        <v>150000</v>
      </c>
      <c r="D16" s="34">
        <v>0</v>
      </c>
      <c r="E16" s="5">
        <v>0</v>
      </c>
      <c r="F16" s="5">
        <v>0</v>
      </c>
      <c r="G16" s="6">
        <v>0</v>
      </c>
      <c r="H16" s="6">
        <v>0</v>
      </c>
      <c r="I16" s="35">
        <v>5</v>
      </c>
      <c r="J16" s="35" t="s">
        <v>131</v>
      </c>
      <c r="K16" s="35">
        <v>1500</v>
      </c>
      <c r="L16" s="47" t="s">
        <v>22</v>
      </c>
      <c r="M16" s="49" t="s">
        <v>28</v>
      </c>
      <c r="N16" s="50" t="s">
        <v>140</v>
      </c>
    </row>
    <row r="17" spans="1:14" s="38" customFormat="1" ht="16.5" thickBot="1" x14ac:dyDescent="0.25">
      <c r="A17" s="53"/>
      <c r="B17" s="54" t="s">
        <v>221</v>
      </c>
      <c r="C17" s="55">
        <f>SUM(C15:C16)</f>
        <v>150000</v>
      </c>
      <c r="D17" s="55">
        <f t="shared" ref="D17:F17" si="0">SUM(D15:D16)</f>
        <v>0</v>
      </c>
      <c r="E17" s="55">
        <f t="shared" si="0"/>
        <v>0</v>
      </c>
      <c r="F17" s="55">
        <f t="shared" si="0"/>
        <v>0</v>
      </c>
      <c r="G17" s="6"/>
      <c r="H17" s="6"/>
      <c r="I17" s="35"/>
      <c r="J17" s="35"/>
      <c r="K17" s="35"/>
      <c r="L17" s="47"/>
      <c r="M17" s="49"/>
      <c r="N17" s="50"/>
    </row>
    <row r="18" spans="1:14" s="38" customFormat="1" ht="13.5" x14ac:dyDescent="0.2">
      <c r="A18" s="30"/>
      <c r="B18" s="31"/>
      <c r="C18" s="45"/>
      <c r="D18" s="45"/>
      <c r="E18" s="46"/>
      <c r="F18" s="35"/>
      <c r="G18" s="6"/>
      <c r="H18" s="6"/>
      <c r="I18" s="35"/>
      <c r="J18" s="35"/>
      <c r="K18" s="35"/>
      <c r="L18" s="47"/>
      <c r="M18" s="47"/>
      <c r="N18" s="48"/>
    </row>
    <row r="19" spans="1:14" s="38" customFormat="1" ht="13.5" x14ac:dyDescent="0.2">
      <c r="A19" s="30"/>
      <c r="B19" s="31"/>
      <c r="C19" s="45"/>
      <c r="D19" s="45"/>
      <c r="E19" s="46"/>
      <c r="F19" s="35"/>
      <c r="G19" s="6"/>
      <c r="H19" s="6"/>
      <c r="I19" s="35"/>
      <c r="J19" s="35"/>
      <c r="K19" s="35"/>
      <c r="L19" s="47"/>
      <c r="M19" s="47"/>
      <c r="N19" s="48"/>
    </row>
    <row r="20" spans="1:14" s="38" customFormat="1" ht="14.25" thickBot="1" x14ac:dyDescent="0.25">
      <c r="A20" s="30"/>
      <c r="B20" s="31"/>
      <c r="C20" s="45"/>
      <c r="D20" s="45"/>
      <c r="E20" s="46"/>
      <c r="F20" s="35"/>
      <c r="G20" s="14"/>
      <c r="H20" s="14"/>
      <c r="I20" s="56"/>
      <c r="J20" s="56"/>
      <c r="K20" s="56"/>
      <c r="L20" s="57"/>
      <c r="M20" s="57"/>
      <c r="N20" s="58"/>
    </row>
    <row r="21" spans="1:14" s="38" customFormat="1" ht="16.5" thickBot="1" x14ac:dyDescent="0.25">
      <c r="A21" s="104" t="s">
        <v>272</v>
      </c>
      <c r="B21" s="105" t="s">
        <v>17</v>
      </c>
      <c r="C21" s="106">
        <f>(C17)</f>
        <v>150000</v>
      </c>
      <c r="D21" s="106">
        <f t="shared" ref="D21:F21" si="1">(D17)</f>
        <v>0</v>
      </c>
      <c r="E21" s="106">
        <f t="shared" si="1"/>
        <v>0</v>
      </c>
      <c r="F21" s="106">
        <f t="shared" si="1"/>
        <v>0</v>
      </c>
      <c r="G21" s="59"/>
      <c r="H21" s="59"/>
      <c r="I21" s="60"/>
      <c r="J21" s="61"/>
      <c r="K21" s="62"/>
      <c r="L21" s="63"/>
      <c r="M21" s="63"/>
      <c r="N21" s="63"/>
    </row>
    <row r="23" spans="1:14" ht="13.5" x14ac:dyDescent="0.25">
      <c r="A23" s="37" t="s">
        <v>232</v>
      </c>
      <c r="B23" s="37"/>
      <c r="C23" s="37"/>
      <c r="D23" s="37"/>
    </row>
  </sheetData>
  <mergeCells count="13">
    <mergeCell ref="A3:N3"/>
    <mergeCell ref="A4:N4"/>
    <mergeCell ref="A6:E6"/>
    <mergeCell ref="F7:L7"/>
    <mergeCell ref="B5:N5"/>
    <mergeCell ref="A7:B7"/>
    <mergeCell ref="A8:E8"/>
    <mergeCell ref="A9:B9"/>
    <mergeCell ref="B11:B13"/>
    <mergeCell ref="G11:H12"/>
    <mergeCell ref="I11:L11"/>
    <mergeCell ref="I12:J12"/>
    <mergeCell ref="K12:L12"/>
  </mergeCells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zoomScale="115" zoomScaleNormal="115" workbookViewId="0"/>
  </sheetViews>
  <sheetFormatPr baseColWidth="10" defaultColWidth="11.42578125" defaultRowHeight="12.75" x14ac:dyDescent="0.2"/>
  <cols>
    <col min="1" max="1" width="11.7109375" style="1" customWidth="1"/>
    <col min="2" max="2" width="39.140625" style="1" customWidth="1"/>
    <col min="3" max="4" width="17.140625" style="1" customWidth="1"/>
    <col min="5" max="6" width="15.85546875" style="1" customWidth="1"/>
    <col min="7" max="10" width="8.5703125" style="1" customWidth="1"/>
    <col min="11" max="11" width="10.5703125" style="1" customWidth="1"/>
    <col min="12" max="13" width="10.7109375" style="1" customWidth="1"/>
    <col min="14" max="14" width="13" style="1" customWidth="1"/>
    <col min="15" max="16384" width="11.42578125" style="1"/>
  </cols>
  <sheetData>
    <row r="2" spans="1:14" x14ac:dyDescent="0.2">
      <c r="N2" s="2"/>
    </row>
    <row r="3" spans="1:14" ht="19.5" x14ac:dyDescent="0.3">
      <c r="A3" s="124" t="s">
        <v>235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ht="18" x14ac:dyDescent="0.25">
      <c r="A4" s="125" t="s">
        <v>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14" ht="15.6" customHeight="1" x14ac:dyDescent="0.25">
      <c r="B5" s="125" t="s">
        <v>239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4" ht="10.9" customHeight="1" x14ac:dyDescent="0.2">
      <c r="A6" s="126"/>
      <c r="B6" s="126"/>
      <c r="C6" s="126"/>
      <c r="D6" s="126"/>
      <c r="E6" s="126"/>
    </row>
    <row r="7" spans="1:14" ht="16.5" x14ac:dyDescent="0.2">
      <c r="A7" s="111" t="s">
        <v>238</v>
      </c>
      <c r="B7" s="111"/>
      <c r="C7" s="111"/>
      <c r="D7" s="111"/>
      <c r="E7" s="111"/>
      <c r="F7" s="127"/>
      <c r="G7" s="127"/>
      <c r="H7" s="127"/>
      <c r="I7" s="127"/>
      <c r="J7" s="127"/>
      <c r="K7" s="127"/>
      <c r="L7" s="127"/>
      <c r="M7" s="75"/>
      <c r="N7" s="3"/>
    </row>
    <row r="8" spans="1:14" ht="16.5" x14ac:dyDescent="0.2">
      <c r="A8" s="111" t="s">
        <v>252</v>
      </c>
      <c r="B8" s="111"/>
      <c r="C8" s="111"/>
      <c r="D8" s="111"/>
      <c r="E8" s="111"/>
      <c r="F8" s="75"/>
      <c r="G8" s="75"/>
      <c r="H8" s="75"/>
      <c r="I8" s="75"/>
      <c r="J8" s="75"/>
      <c r="K8" s="75"/>
      <c r="L8" s="75"/>
      <c r="M8" s="75"/>
      <c r="N8" s="84" t="s">
        <v>236</v>
      </c>
    </row>
    <row r="9" spans="1:14" ht="16.5" x14ac:dyDescent="0.3">
      <c r="A9" s="128" t="s">
        <v>243</v>
      </c>
      <c r="B9" s="128"/>
      <c r="C9" s="128"/>
      <c r="D9" s="128"/>
      <c r="E9" s="128"/>
      <c r="H9" s="78"/>
      <c r="I9" s="78"/>
      <c r="J9" s="78"/>
      <c r="K9" s="78"/>
      <c r="L9" s="78"/>
      <c r="M9" s="78"/>
      <c r="N9" s="78"/>
    </row>
    <row r="10" spans="1:14" ht="6.6" customHeight="1" thickBot="1" x14ac:dyDescent="0.25">
      <c r="A10" s="83"/>
      <c r="B10" s="83"/>
      <c r="C10" s="83"/>
      <c r="D10" s="83"/>
      <c r="E10" s="83"/>
      <c r="H10" s="4"/>
      <c r="I10" s="4"/>
      <c r="J10" s="4"/>
      <c r="K10" s="4"/>
      <c r="L10" s="4"/>
      <c r="M10" s="4"/>
      <c r="N10" s="4"/>
    </row>
    <row r="11" spans="1:14" s="38" customFormat="1" ht="13.5" thickBot="1" x14ac:dyDescent="0.25">
      <c r="A11" s="92" t="s">
        <v>1</v>
      </c>
      <c r="B11" s="114" t="s">
        <v>20</v>
      </c>
      <c r="C11" s="93" t="s">
        <v>2</v>
      </c>
      <c r="D11" s="92" t="s">
        <v>2</v>
      </c>
      <c r="E11" s="92"/>
      <c r="F11" s="94"/>
      <c r="G11" s="117" t="s">
        <v>241</v>
      </c>
      <c r="H11" s="118"/>
      <c r="I11" s="121" t="s">
        <v>3</v>
      </c>
      <c r="J11" s="122"/>
      <c r="K11" s="122"/>
      <c r="L11" s="123"/>
      <c r="M11" s="95" t="s">
        <v>4</v>
      </c>
      <c r="N11" s="92" t="s">
        <v>5</v>
      </c>
    </row>
    <row r="12" spans="1:14" s="38" customFormat="1" ht="13.5" thickBot="1" x14ac:dyDescent="0.25">
      <c r="A12" s="96" t="s">
        <v>19</v>
      </c>
      <c r="B12" s="115"/>
      <c r="C12" s="97" t="s">
        <v>6</v>
      </c>
      <c r="D12" s="96" t="s">
        <v>127</v>
      </c>
      <c r="E12" s="96" t="s">
        <v>21</v>
      </c>
      <c r="F12" s="98" t="s">
        <v>240</v>
      </c>
      <c r="G12" s="119"/>
      <c r="H12" s="120"/>
      <c r="I12" s="121" t="s">
        <v>7</v>
      </c>
      <c r="J12" s="123"/>
      <c r="K12" s="121" t="s">
        <v>8</v>
      </c>
      <c r="L12" s="123"/>
      <c r="M12" s="99" t="s">
        <v>9</v>
      </c>
      <c r="N12" s="96" t="s">
        <v>10</v>
      </c>
    </row>
    <row r="13" spans="1:14" s="38" customFormat="1" ht="13.5" thickBot="1" x14ac:dyDescent="0.25">
      <c r="A13" s="100"/>
      <c r="B13" s="116"/>
      <c r="C13" s="101" t="s">
        <v>11</v>
      </c>
      <c r="D13" s="102"/>
      <c r="E13" s="100"/>
      <c r="F13" s="100"/>
      <c r="G13" s="103" t="s">
        <v>12</v>
      </c>
      <c r="H13" s="103" t="s">
        <v>13</v>
      </c>
      <c r="I13" s="103" t="s">
        <v>14</v>
      </c>
      <c r="J13" s="103" t="s">
        <v>15</v>
      </c>
      <c r="K13" s="103" t="s">
        <v>14</v>
      </c>
      <c r="L13" s="103" t="s">
        <v>15</v>
      </c>
      <c r="M13" s="100"/>
      <c r="N13" s="100" t="s">
        <v>16</v>
      </c>
    </row>
    <row r="14" spans="1:14" s="38" customFormat="1" ht="13.5" thickBot="1" x14ac:dyDescent="0.25">
      <c r="A14" s="42"/>
      <c r="B14" s="88" t="s">
        <v>249</v>
      </c>
      <c r="C14" s="40"/>
      <c r="D14" s="85"/>
      <c r="E14" s="39"/>
      <c r="F14" s="39"/>
      <c r="G14" s="39"/>
      <c r="H14" s="39"/>
      <c r="I14" s="39"/>
      <c r="J14" s="39"/>
      <c r="K14" s="39"/>
      <c r="L14" s="39"/>
      <c r="M14" s="39"/>
      <c r="N14" s="41"/>
    </row>
    <row r="15" spans="1:14" s="38" customFormat="1" ht="17.25" thickBot="1" x14ac:dyDescent="0.25">
      <c r="A15" s="43"/>
      <c r="B15" s="44" t="s">
        <v>56</v>
      </c>
      <c r="C15" s="32"/>
      <c r="D15" s="32"/>
      <c r="E15" s="5"/>
      <c r="F15" s="5"/>
      <c r="G15" s="6"/>
      <c r="H15" s="6"/>
      <c r="I15" s="35"/>
      <c r="J15" s="35"/>
      <c r="K15" s="35"/>
      <c r="L15" s="47"/>
      <c r="M15" s="47"/>
      <c r="N15" s="48"/>
    </row>
    <row r="16" spans="1:14" s="38" customFormat="1" ht="27" x14ac:dyDescent="0.2">
      <c r="A16" s="27" t="s">
        <v>57</v>
      </c>
      <c r="B16" s="28" t="s">
        <v>58</v>
      </c>
      <c r="C16" s="32">
        <v>0</v>
      </c>
      <c r="D16" s="34">
        <v>493000</v>
      </c>
      <c r="E16" s="5">
        <v>493000</v>
      </c>
      <c r="F16" s="5">
        <v>0</v>
      </c>
      <c r="G16" s="6">
        <v>1</v>
      </c>
      <c r="H16" s="6">
        <f>(F16*100%)/D16</f>
        <v>0</v>
      </c>
      <c r="I16" s="35">
        <v>248.12</v>
      </c>
      <c r="J16" s="35" t="s">
        <v>87</v>
      </c>
      <c r="K16" s="35">
        <v>500</v>
      </c>
      <c r="L16" s="47" t="s">
        <v>22</v>
      </c>
      <c r="M16" s="49" t="s">
        <v>39</v>
      </c>
      <c r="N16" s="50" t="s">
        <v>40</v>
      </c>
    </row>
    <row r="17" spans="1:14" s="38" customFormat="1" ht="27" x14ac:dyDescent="0.2">
      <c r="A17" s="27">
        <v>6</v>
      </c>
      <c r="B17" s="28" t="s">
        <v>145</v>
      </c>
      <c r="C17" s="32">
        <v>1153599.28</v>
      </c>
      <c r="D17" s="34">
        <v>0</v>
      </c>
      <c r="E17" s="5">
        <v>0</v>
      </c>
      <c r="F17" s="5">
        <v>0</v>
      </c>
      <c r="G17" s="6">
        <v>0</v>
      </c>
      <c r="H17" s="6">
        <v>0</v>
      </c>
      <c r="I17" s="35">
        <v>4</v>
      </c>
      <c r="J17" s="35" t="s">
        <v>146</v>
      </c>
      <c r="K17" s="35">
        <v>250</v>
      </c>
      <c r="L17" s="47" t="s">
        <v>22</v>
      </c>
      <c r="M17" s="49" t="s">
        <v>39</v>
      </c>
      <c r="N17" s="50" t="s">
        <v>132</v>
      </c>
    </row>
    <row r="18" spans="1:14" s="38" customFormat="1" ht="17.25" thickBot="1" x14ac:dyDescent="0.25">
      <c r="A18" s="30"/>
      <c r="B18" s="31"/>
      <c r="C18" s="32"/>
      <c r="D18" s="32"/>
      <c r="E18" s="5"/>
      <c r="F18" s="5"/>
      <c r="G18" s="6"/>
      <c r="H18" s="6"/>
      <c r="I18" s="35"/>
      <c r="J18" s="35"/>
      <c r="K18" s="35"/>
      <c r="L18" s="47"/>
      <c r="M18" s="47"/>
      <c r="N18" s="48"/>
    </row>
    <row r="19" spans="1:14" s="38" customFormat="1" ht="16.5" thickBot="1" x14ac:dyDescent="0.25">
      <c r="A19" s="53"/>
      <c r="B19" s="54" t="s">
        <v>71</v>
      </c>
      <c r="C19" s="55">
        <f>SUM(C16:C17)</f>
        <v>1153599.28</v>
      </c>
      <c r="D19" s="55">
        <f t="shared" ref="D19:F19" si="0">SUM(D16:D17)</f>
        <v>493000</v>
      </c>
      <c r="E19" s="55">
        <f t="shared" si="0"/>
        <v>493000</v>
      </c>
      <c r="F19" s="55">
        <f t="shared" si="0"/>
        <v>0</v>
      </c>
      <c r="G19" s="6"/>
      <c r="H19" s="6"/>
      <c r="I19" s="35"/>
      <c r="J19" s="35"/>
      <c r="K19" s="35"/>
      <c r="L19" s="47"/>
      <c r="M19" s="47"/>
      <c r="N19" s="48"/>
    </row>
    <row r="20" spans="1:14" s="38" customFormat="1" ht="13.5" x14ac:dyDescent="0.2">
      <c r="A20" s="30"/>
      <c r="B20" s="31"/>
      <c r="C20" s="45"/>
      <c r="D20" s="45"/>
      <c r="E20" s="46"/>
      <c r="F20" s="35"/>
      <c r="G20" s="6"/>
      <c r="H20" s="6"/>
      <c r="I20" s="35"/>
      <c r="J20" s="35"/>
      <c r="K20" s="35"/>
      <c r="L20" s="47"/>
      <c r="M20" s="47"/>
      <c r="N20" s="48"/>
    </row>
    <row r="21" spans="1:14" s="38" customFormat="1" ht="14.25" thickBot="1" x14ac:dyDescent="0.25">
      <c r="A21" s="30"/>
      <c r="B21" s="31"/>
      <c r="C21" s="45"/>
      <c r="D21" s="45"/>
      <c r="E21" s="46"/>
      <c r="F21" s="35"/>
      <c r="G21" s="14"/>
      <c r="H21" s="14"/>
      <c r="I21" s="56"/>
      <c r="J21" s="56"/>
      <c r="K21" s="56"/>
      <c r="L21" s="57"/>
      <c r="M21" s="57"/>
      <c r="N21" s="58"/>
    </row>
    <row r="22" spans="1:14" s="38" customFormat="1" ht="16.5" thickBot="1" x14ac:dyDescent="0.25">
      <c r="A22" s="104"/>
      <c r="B22" s="105" t="s">
        <v>17</v>
      </c>
      <c r="C22" s="106">
        <f>(C19)</f>
        <v>1153599.28</v>
      </c>
      <c r="D22" s="106">
        <f t="shared" ref="D22:F22" si="1">(D19)</f>
        <v>493000</v>
      </c>
      <c r="E22" s="106">
        <f t="shared" si="1"/>
        <v>493000</v>
      </c>
      <c r="F22" s="106">
        <f t="shared" si="1"/>
        <v>0</v>
      </c>
      <c r="G22" s="59"/>
      <c r="H22" s="59"/>
      <c r="I22" s="60"/>
      <c r="J22" s="61"/>
      <c r="K22" s="62"/>
      <c r="L22" s="63"/>
      <c r="M22" s="63"/>
      <c r="N22" s="63"/>
    </row>
    <row r="24" spans="1:14" ht="13.5" x14ac:dyDescent="0.25">
      <c r="A24" s="37" t="s">
        <v>232</v>
      </c>
      <c r="B24" s="37"/>
      <c r="C24" s="37"/>
      <c r="D24" s="37"/>
    </row>
  </sheetData>
  <mergeCells count="13">
    <mergeCell ref="A8:E8"/>
    <mergeCell ref="A9:E9"/>
    <mergeCell ref="B11:B13"/>
    <mergeCell ref="G11:H12"/>
    <mergeCell ref="I11:L11"/>
    <mergeCell ref="I12:J12"/>
    <mergeCell ref="K12:L12"/>
    <mergeCell ref="A3:N3"/>
    <mergeCell ref="A4:N4"/>
    <mergeCell ref="A6:E6"/>
    <mergeCell ref="A7:E7"/>
    <mergeCell ref="F7:L7"/>
    <mergeCell ref="B5:N5"/>
  </mergeCells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5"/>
  <sheetViews>
    <sheetView zoomScale="115" zoomScaleNormal="115" workbookViewId="0"/>
  </sheetViews>
  <sheetFormatPr baseColWidth="10" defaultColWidth="11.42578125" defaultRowHeight="12.75" x14ac:dyDescent="0.2"/>
  <cols>
    <col min="1" max="1" width="11.7109375" style="1" customWidth="1"/>
    <col min="2" max="2" width="39.140625" style="1" customWidth="1"/>
    <col min="3" max="4" width="17.140625" style="1" customWidth="1"/>
    <col min="5" max="6" width="15.85546875" style="1" customWidth="1"/>
    <col min="7" max="10" width="8.5703125" style="1" customWidth="1"/>
    <col min="11" max="11" width="10.5703125" style="1" customWidth="1"/>
    <col min="12" max="13" width="10.7109375" style="1" customWidth="1"/>
    <col min="14" max="14" width="13" style="1" customWidth="1"/>
    <col min="15" max="16384" width="11.42578125" style="1"/>
  </cols>
  <sheetData>
    <row r="2" spans="1:14" x14ac:dyDescent="0.2">
      <c r="N2" s="2"/>
    </row>
    <row r="3" spans="1:14" ht="19.5" x14ac:dyDescent="0.3">
      <c r="A3" s="124" t="s">
        <v>235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ht="18" x14ac:dyDescent="0.25">
      <c r="A4" s="125" t="s">
        <v>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14" ht="15.6" customHeight="1" x14ac:dyDescent="0.25">
      <c r="B5" s="125" t="s">
        <v>239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4" ht="10.9" customHeight="1" x14ac:dyDescent="0.2">
      <c r="A6" s="126"/>
      <c r="B6" s="126"/>
      <c r="C6" s="126"/>
      <c r="D6" s="126"/>
      <c r="E6" s="126"/>
    </row>
    <row r="7" spans="1:14" ht="16.5" x14ac:dyDescent="0.2">
      <c r="A7" s="111" t="s">
        <v>238</v>
      </c>
      <c r="B7" s="111"/>
      <c r="C7" s="111"/>
      <c r="D7" s="111"/>
      <c r="E7" s="111"/>
      <c r="F7" s="127"/>
      <c r="G7" s="127"/>
      <c r="H7" s="127"/>
      <c r="I7" s="127"/>
      <c r="J7" s="127"/>
      <c r="K7" s="127"/>
      <c r="L7" s="127"/>
      <c r="M7" s="75"/>
      <c r="N7" s="3"/>
    </row>
    <row r="8" spans="1:14" ht="16.5" x14ac:dyDescent="0.2">
      <c r="A8" s="111" t="s">
        <v>251</v>
      </c>
      <c r="B8" s="111"/>
      <c r="C8" s="111"/>
      <c r="D8" s="111"/>
      <c r="E8" s="111"/>
      <c r="F8" s="75"/>
      <c r="G8" s="75"/>
      <c r="H8" s="75"/>
      <c r="I8" s="75"/>
      <c r="J8" s="75"/>
      <c r="K8" s="75"/>
      <c r="L8" s="75"/>
      <c r="M8" s="75"/>
      <c r="N8" s="84" t="s">
        <v>236</v>
      </c>
    </row>
    <row r="9" spans="1:14" ht="16.5" x14ac:dyDescent="0.3">
      <c r="A9" s="128" t="s">
        <v>243</v>
      </c>
      <c r="B9" s="128"/>
      <c r="C9" s="128"/>
      <c r="D9" s="128"/>
      <c r="E9" s="128"/>
      <c r="H9" s="78"/>
      <c r="I9" s="78"/>
      <c r="J9" s="78"/>
      <c r="K9" s="78"/>
      <c r="L9" s="78"/>
      <c r="M9" s="78"/>
      <c r="N9" s="78"/>
    </row>
    <row r="10" spans="1:14" ht="6.6" customHeight="1" thickBot="1" x14ac:dyDescent="0.25">
      <c r="A10" s="83"/>
      <c r="B10" s="83"/>
      <c r="C10" s="83"/>
      <c r="D10" s="83"/>
      <c r="E10" s="83"/>
      <c r="H10" s="4"/>
      <c r="I10" s="4"/>
      <c r="J10" s="4"/>
      <c r="K10" s="4"/>
      <c r="L10" s="4"/>
      <c r="M10" s="4"/>
      <c r="N10" s="4"/>
    </row>
    <row r="11" spans="1:14" s="38" customFormat="1" ht="13.5" thickBot="1" x14ac:dyDescent="0.25">
      <c r="A11" s="92" t="s">
        <v>1</v>
      </c>
      <c r="B11" s="114" t="s">
        <v>20</v>
      </c>
      <c r="C11" s="93" t="s">
        <v>2</v>
      </c>
      <c r="D11" s="92" t="s">
        <v>2</v>
      </c>
      <c r="E11" s="92"/>
      <c r="F11" s="94"/>
      <c r="G11" s="117" t="s">
        <v>241</v>
      </c>
      <c r="H11" s="118"/>
      <c r="I11" s="121" t="s">
        <v>3</v>
      </c>
      <c r="J11" s="122"/>
      <c r="K11" s="122"/>
      <c r="L11" s="123"/>
      <c r="M11" s="95" t="s">
        <v>4</v>
      </c>
      <c r="N11" s="92" t="s">
        <v>5</v>
      </c>
    </row>
    <row r="12" spans="1:14" s="38" customFormat="1" ht="13.5" thickBot="1" x14ac:dyDescent="0.25">
      <c r="A12" s="96" t="s">
        <v>19</v>
      </c>
      <c r="B12" s="115"/>
      <c r="C12" s="97" t="s">
        <v>6</v>
      </c>
      <c r="D12" s="96" t="s">
        <v>127</v>
      </c>
      <c r="E12" s="96" t="s">
        <v>21</v>
      </c>
      <c r="F12" s="98" t="s">
        <v>240</v>
      </c>
      <c r="G12" s="119"/>
      <c r="H12" s="120"/>
      <c r="I12" s="121" t="s">
        <v>7</v>
      </c>
      <c r="J12" s="123"/>
      <c r="K12" s="121" t="s">
        <v>8</v>
      </c>
      <c r="L12" s="123"/>
      <c r="M12" s="99" t="s">
        <v>9</v>
      </c>
      <c r="N12" s="96" t="s">
        <v>10</v>
      </c>
    </row>
    <row r="13" spans="1:14" s="38" customFormat="1" ht="13.5" thickBot="1" x14ac:dyDescent="0.25">
      <c r="A13" s="100"/>
      <c r="B13" s="116"/>
      <c r="C13" s="101" t="s">
        <v>11</v>
      </c>
      <c r="D13" s="102"/>
      <c r="E13" s="100"/>
      <c r="F13" s="100"/>
      <c r="G13" s="103" t="s">
        <v>12</v>
      </c>
      <c r="H13" s="103" t="s">
        <v>13</v>
      </c>
      <c r="I13" s="103" t="s">
        <v>14</v>
      </c>
      <c r="J13" s="103" t="s">
        <v>15</v>
      </c>
      <c r="K13" s="103" t="s">
        <v>14</v>
      </c>
      <c r="L13" s="103" t="s">
        <v>15</v>
      </c>
      <c r="M13" s="100"/>
      <c r="N13" s="100" t="s">
        <v>16</v>
      </c>
    </row>
    <row r="14" spans="1:14" s="38" customFormat="1" ht="13.5" thickBot="1" x14ac:dyDescent="0.25">
      <c r="A14" s="42"/>
      <c r="B14" s="88" t="s">
        <v>248</v>
      </c>
      <c r="C14" s="40"/>
      <c r="D14" s="85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1:14" s="38" customFormat="1" ht="26.25" thickBot="1" x14ac:dyDescent="0.25">
      <c r="A15" s="43"/>
      <c r="B15" s="44" t="s">
        <v>53</v>
      </c>
      <c r="C15" s="32"/>
      <c r="D15" s="32"/>
      <c r="E15" s="5"/>
      <c r="F15" s="5"/>
      <c r="G15" s="6"/>
      <c r="H15" s="6"/>
      <c r="I15" s="35"/>
      <c r="J15" s="35"/>
      <c r="K15" s="35"/>
      <c r="L15" s="47"/>
      <c r="M15" s="47"/>
      <c r="N15" s="50"/>
    </row>
    <row r="16" spans="1:14" s="38" customFormat="1" ht="27" x14ac:dyDescent="0.2">
      <c r="A16" s="27" t="s">
        <v>54</v>
      </c>
      <c r="B16" s="28" t="s">
        <v>55</v>
      </c>
      <c r="C16" s="32">
        <v>0</v>
      </c>
      <c r="D16" s="34">
        <v>2999358.44</v>
      </c>
      <c r="E16" s="5">
        <v>2999358.44</v>
      </c>
      <c r="F16" s="5">
        <v>0</v>
      </c>
      <c r="G16" s="6">
        <v>0.1</v>
      </c>
      <c r="H16" s="6">
        <f>(F16*100%)/D16</f>
        <v>0</v>
      </c>
      <c r="I16" s="35">
        <v>357.54</v>
      </c>
      <c r="J16" s="35" t="s">
        <v>87</v>
      </c>
      <c r="K16" s="35">
        <v>100</v>
      </c>
      <c r="L16" s="47" t="s">
        <v>22</v>
      </c>
      <c r="M16" s="49" t="s">
        <v>85</v>
      </c>
      <c r="N16" s="50" t="s">
        <v>83</v>
      </c>
    </row>
    <row r="17" spans="1:14" s="38" customFormat="1" ht="25.5" x14ac:dyDescent="0.2">
      <c r="A17" s="30">
        <v>1</v>
      </c>
      <c r="B17" s="31" t="s">
        <v>143</v>
      </c>
      <c r="C17" s="32">
        <v>0</v>
      </c>
      <c r="D17" s="34">
        <v>0</v>
      </c>
      <c r="E17" s="5">
        <v>0</v>
      </c>
      <c r="F17" s="5">
        <v>0</v>
      </c>
      <c r="G17" s="6">
        <v>0</v>
      </c>
      <c r="H17" s="6">
        <v>0</v>
      </c>
      <c r="I17" s="35">
        <v>1</v>
      </c>
      <c r="J17" s="35" t="s">
        <v>144</v>
      </c>
      <c r="K17" s="35">
        <v>100</v>
      </c>
      <c r="L17" s="47" t="s">
        <v>22</v>
      </c>
      <c r="M17" s="49" t="s">
        <v>85</v>
      </c>
      <c r="N17" s="50" t="s">
        <v>83</v>
      </c>
    </row>
    <row r="18" spans="1:14" s="38" customFormat="1" ht="17.25" thickBot="1" x14ac:dyDescent="0.25">
      <c r="A18" s="30"/>
      <c r="B18" s="31"/>
      <c r="C18" s="32"/>
      <c r="D18" s="32"/>
      <c r="E18" s="5"/>
      <c r="F18" s="5"/>
      <c r="G18" s="6"/>
      <c r="H18" s="6"/>
      <c r="I18" s="35"/>
      <c r="J18" s="35"/>
      <c r="K18" s="35"/>
      <c r="L18" s="47"/>
      <c r="M18" s="47"/>
      <c r="N18" s="50"/>
    </row>
    <row r="19" spans="1:14" s="38" customFormat="1" ht="16.5" thickBot="1" x14ac:dyDescent="0.25">
      <c r="A19" s="107"/>
      <c r="B19" s="108" t="s">
        <v>69</v>
      </c>
      <c r="C19" s="109">
        <f>SUM(C16:C17)</f>
        <v>0</v>
      </c>
      <c r="D19" s="109">
        <f t="shared" ref="D19:F19" si="0">SUM(D16:D17)</f>
        <v>2999358.44</v>
      </c>
      <c r="E19" s="109">
        <f t="shared" si="0"/>
        <v>2999358.44</v>
      </c>
      <c r="F19" s="109">
        <f t="shared" si="0"/>
        <v>0</v>
      </c>
      <c r="G19" s="10"/>
      <c r="H19" s="6"/>
      <c r="I19" s="35"/>
      <c r="J19" s="35"/>
      <c r="K19" s="35"/>
      <c r="L19" s="47"/>
      <c r="M19" s="47"/>
      <c r="N19" s="50"/>
    </row>
    <row r="20" spans="1:14" s="38" customFormat="1" ht="13.5" x14ac:dyDescent="0.2">
      <c r="A20" s="30"/>
      <c r="B20" s="31"/>
      <c r="C20" s="45"/>
      <c r="D20" s="45"/>
      <c r="E20" s="46"/>
      <c r="F20" s="35"/>
      <c r="G20" s="6"/>
      <c r="H20" s="6"/>
      <c r="I20" s="35"/>
      <c r="J20" s="35"/>
      <c r="K20" s="35"/>
      <c r="L20" s="47"/>
      <c r="M20" s="47"/>
      <c r="N20" s="48"/>
    </row>
    <row r="21" spans="1:14" s="38" customFormat="1" ht="13.5" x14ac:dyDescent="0.2">
      <c r="A21" s="30"/>
      <c r="B21" s="31"/>
      <c r="C21" s="45"/>
      <c r="D21" s="45"/>
      <c r="E21" s="46"/>
      <c r="F21" s="35"/>
      <c r="G21" s="6"/>
      <c r="H21" s="6"/>
      <c r="I21" s="35"/>
      <c r="J21" s="35"/>
      <c r="K21" s="35"/>
      <c r="L21" s="47"/>
      <c r="M21" s="47"/>
      <c r="N21" s="48"/>
    </row>
    <row r="22" spans="1:14" s="38" customFormat="1" ht="14.25" thickBot="1" x14ac:dyDescent="0.25">
      <c r="A22" s="30"/>
      <c r="B22" s="31"/>
      <c r="C22" s="45"/>
      <c r="D22" s="45"/>
      <c r="E22" s="46"/>
      <c r="F22" s="35"/>
      <c r="G22" s="14"/>
      <c r="H22" s="14"/>
      <c r="I22" s="56"/>
      <c r="J22" s="56"/>
      <c r="K22" s="56"/>
      <c r="L22" s="57"/>
      <c r="M22" s="57"/>
      <c r="N22" s="58"/>
    </row>
    <row r="23" spans="1:14" s="38" customFormat="1" ht="16.5" thickBot="1" x14ac:dyDescent="0.25">
      <c r="A23" s="104"/>
      <c r="B23" s="105" t="s">
        <v>17</v>
      </c>
      <c r="C23" s="106">
        <f>(C19)</f>
        <v>0</v>
      </c>
      <c r="D23" s="106">
        <f t="shared" ref="D23:F23" si="1">(D19)</f>
        <v>2999358.44</v>
      </c>
      <c r="E23" s="106">
        <f t="shared" si="1"/>
        <v>2999358.44</v>
      </c>
      <c r="F23" s="106">
        <f t="shared" si="1"/>
        <v>0</v>
      </c>
      <c r="G23" s="59"/>
      <c r="H23" s="59"/>
      <c r="I23" s="60"/>
      <c r="J23" s="61"/>
      <c r="K23" s="62"/>
      <c r="L23" s="63"/>
      <c r="M23" s="63"/>
      <c r="N23" s="63"/>
    </row>
    <row r="24" spans="1:14" s="38" customFormat="1" x14ac:dyDescent="0.2"/>
    <row r="25" spans="1:14" ht="13.5" x14ac:dyDescent="0.25">
      <c r="A25" s="37" t="s">
        <v>232</v>
      </c>
      <c r="B25" s="37"/>
      <c r="C25" s="37"/>
      <c r="D25" s="37"/>
    </row>
  </sheetData>
  <mergeCells count="13">
    <mergeCell ref="A8:E8"/>
    <mergeCell ref="A9:E9"/>
    <mergeCell ref="B11:B13"/>
    <mergeCell ref="G11:H12"/>
    <mergeCell ref="I11:L11"/>
    <mergeCell ref="I12:J12"/>
    <mergeCell ref="K12:L12"/>
    <mergeCell ref="A3:N3"/>
    <mergeCell ref="A4:N4"/>
    <mergeCell ref="A6:E6"/>
    <mergeCell ref="A7:E7"/>
    <mergeCell ref="F7:L7"/>
    <mergeCell ref="B5:N5"/>
  </mergeCells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7"/>
  <sheetViews>
    <sheetView zoomScale="115" zoomScaleNormal="115" workbookViewId="0"/>
  </sheetViews>
  <sheetFormatPr baseColWidth="10" defaultColWidth="11.42578125" defaultRowHeight="12.75" x14ac:dyDescent="0.2"/>
  <cols>
    <col min="1" max="1" width="11.7109375" style="1" customWidth="1"/>
    <col min="2" max="2" width="39.140625" style="1" customWidth="1"/>
    <col min="3" max="4" width="17.140625" style="1" customWidth="1"/>
    <col min="5" max="6" width="15.85546875" style="1" customWidth="1"/>
    <col min="7" max="10" width="8.5703125" style="1" customWidth="1"/>
    <col min="11" max="11" width="10.5703125" style="1" customWidth="1"/>
    <col min="12" max="13" width="10.7109375" style="1" customWidth="1"/>
    <col min="14" max="14" width="13" style="1" customWidth="1"/>
    <col min="15" max="16384" width="11.42578125" style="1"/>
  </cols>
  <sheetData>
    <row r="2" spans="1:14" x14ac:dyDescent="0.2">
      <c r="N2" s="2"/>
    </row>
    <row r="3" spans="1:14" ht="19.5" x14ac:dyDescent="0.3">
      <c r="A3" s="124" t="s">
        <v>235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ht="18" x14ac:dyDescent="0.25">
      <c r="A4" s="125" t="s">
        <v>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14" ht="15.6" customHeight="1" x14ac:dyDescent="0.25">
      <c r="B5" s="125" t="s">
        <v>239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4" ht="10.9" customHeight="1" x14ac:dyDescent="0.2">
      <c r="A6" s="126"/>
      <c r="B6" s="126"/>
      <c r="C6" s="126"/>
      <c r="D6" s="126"/>
      <c r="E6" s="126"/>
    </row>
    <row r="7" spans="1:14" ht="16.5" x14ac:dyDescent="0.2">
      <c r="A7" s="111" t="s">
        <v>238</v>
      </c>
      <c r="B7" s="111"/>
      <c r="C7" s="111"/>
      <c r="D7" s="111"/>
      <c r="E7" s="111"/>
      <c r="F7" s="127"/>
      <c r="G7" s="127"/>
      <c r="H7" s="127"/>
      <c r="I7" s="127"/>
      <c r="J7" s="127"/>
      <c r="K7" s="127"/>
      <c r="L7" s="127"/>
      <c r="M7" s="75"/>
      <c r="N7" s="3"/>
    </row>
    <row r="8" spans="1:14" ht="16.5" x14ac:dyDescent="0.2">
      <c r="A8" s="111" t="s">
        <v>251</v>
      </c>
      <c r="B8" s="111"/>
      <c r="C8" s="111"/>
      <c r="D8" s="111"/>
      <c r="E8" s="111"/>
      <c r="F8" s="75"/>
      <c r="G8" s="75"/>
      <c r="H8" s="75"/>
      <c r="I8" s="75"/>
      <c r="J8" s="75"/>
      <c r="K8" s="75"/>
      <c r="L8" s="75"/>
      <c r="M8" s="75"/>
      <c r="N8" s="84" t="s">
        <v>236</v>
      </c>
    </row>
    <row r="9" spans="1:14" ht="16.5" x14ac:dyDescent="0.3">
      <c r="A9" s="128" t="s">
        <v>243</v>
      </c>
      <c r="B9" s="128"/>
      <c r="C9" s="128"/>
      <c r="D9" s="128"/>
      <c r="E9" s="128"/>
      <c r="H9" s="78"/>
      <c r="I9" s="78"/>
      <c r="J9" s="78"/>
      <c r="K9" s="78"/>
      <c r="L9" s="78"/>
      <c r="M9" s="78"/>
      <c r="N9" s="78"/>
    </row>
    <row r="10" spans="1:14" ht="6.6" customHeight="1" thickBot="1" x14ac:dyDescent="0.25">
      <c r="A10" s="83"/>
      <c r="B10" s="83"/>
      <c r="C10" s="83"/>
      <c r="D10" s="83"/>
      <c r="E10" s="83"/>
      <c r="H10" s="4"/>
      <c r="I10" s="4"/>
      <c r="J10" s="4"/>
      <c r="K10" s="4"/>
      <c r="L10" s="4"/>
      <c r="M10" s="4"/>
      <c r="N10" s="4"/>
    </row>
    <row r="11" spans="1:14" s="38" customFormat="1" ht="13.5" thickBot="1" x14ac:dyDescent="0.25">
      <c r="A11" s="92" t="s">
        <v>1</v>
      </c>
      <c r="B11" s="114" t="s">
        <v>20</v>
      </c>
      <c r="C11" s="93" t="s">
        <v>2</v>
      </c>
      <c r="D11" s="92" t="s">
        <v>2</v>
      </c>
      <c r="E11" s="92"/>
      <c r="F11" s="94"/>
      <c r="G11" s="117" t="s">
        <v>241</v>
      </c>
      <c r="H11" s="118"/>
      <c r="I11" s="121" t="s">
        <v>3</v>
      </c>
      <c r="J11" s="122"/>
      <c r="K11" s="122"/>
      <c r="L11" s="123"/>
      <c r="M11" s="95" t="s">
        <v>4</v>
      </c>
      <c r="N11" s="92" t="s">
        <v>5</v>
      </c>
    </row>
    <row r="12" spans="1:14" s="38" customFormat="1" ht="13.5" thickBot="1" x14ac:dyDescent="0.25">
      <c r="A12" s="96" t="s">
        <v>19</v>
      </c>
      <c r="B12" s="115"/>
      <c r="C12" s="97" t="s">
        <v>6</v>
      </c>
      <c r="D12" s="96" t="s">
        <v>127</v>
      </c>
      <c r="E12" s="96" t="s">
        <v>21</v>
      </c>
      <c r="F12" s="98" t="s">
        <v>240</v>
      </c>
      <c r="G12" s="119"/>
      <c r="H12" s="120"/>
      <c r="I12" s="121" t="s">
        <v>7</v>
      </c>
      <c r="J12" s="123"/>
      <c r="K12" s="121" t="s">
        <v>8</v>
      </c>
      <c r="L12" s="123"/>
      <c r="M12" s="99" t="s">
        <v>9</v>
      </c>
      <c r="N12" s="96" t="s">
        <v>10</v>
      </c>
    </row>
    <row r="13" spans="1:14" s="38" customFormat="1" ht="13.5" thickBot="1" x14ac:dyDescent="0.25">
      <c r="A13" s="100"/>
      <c r="B13" s="116"/>
      <c r="C13" s="101" t="s">
        <v>11</v>
      </c>
      <c r="D13" s="102"/>
      <c r="E13" s="100"/>
      <c r="F13" s="100"/>
      <c r="G13" s="103" t="s">
        <v>12</v>
      </c>
      <c r="H13" s="103" t="s">
        <v>13</v>
      </c>
      <c r="I13" s="103" t="s">
        <v>14</v>
      </c>
      <c r="J13" s="103" t="s">
        <v>15</v>
      </c>
      <c r="K13" s="103" t="s">
        <v>14</v>
      </c>
      <c r="L13" s="103" t="s">
        <v>15</v>
      </c>
      <c r="M13" s="100"/>
      <c r="N13" s="100" t="s">
        <v>16</v>
      </c>
    </row>
    <row r="14" spans="1:14" s="38" customFormat="1" ht="13.5" thickBot="1" x14ac:dyDescent="0.25">
      <c r="A14" s="42"/>
      <c r="B14" s="88" t="s">
        <v>247</v>
      </c>
      <c r="C14" s="40"/>
      <c r="D14" s="85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1:14" s="38" customFormat="1" ht="26.25" thickBot="1" x14ac:dyDescent="0.25">
      <c r="A15" s="43"/>
      <c r="B15" s="44" t="s">
        <v>67</v>
      </c>
      <c r="C15" s="32"/>
      <c r="D15" s="32"/>
      <c r="E15" s="5"/>
      <c r="F15" s="5"/>
      <c r="G15" s="6"/>
      <c r="H15" s="6"/>
      <c r="I15" s="35"/>
      <c r="J15" s="35"/>
      <c r="K15" s="35"/>
      <c r="L15" s="47"/>
      <c r="M15" s="47"/>
      <c r="N15" s="50"/>
    </row>
    <row r="16" spans="1:14" s="38" customFormat="1" ht="16.5" x14ac:dyDescent="0.2">
      <c r="A16" s="27">
        <v>5</v>
      </c>
      <c r="B16" s="28" t="s">
        <v>138</v>
      </c>
      <c r="C16" s="32"/>
      <c r="D16" s="74"/>
      <c r="E16" s="5"/>
      <c r="F16" s="5"/>
      <c r="G16" s="6"/>
      <c r="H16" s="6"/>
      <c r="I16" s="35"/>
      <c r="J16" s="35"/>
      <c r="K16" s="35"/>
      <c r="L16" s="47"/>
      <c r="M16" s="49"/>
      <c r="N16" s="50"/>
    </row>
    <row r="17" spans="1:14" s="38" customFormat="1" ht="40.5" x14ac:dyDescent="0.2">
      <c r="A17" s="27">
        <v>5.0999999999999996</v>
      </c>
      <c r="B17" s="28" t="s">
        <v>139</v>
      </c>
      <c r="C17" s="32">
        <v>100000</v>
      </c>
      <c r="D17" s="34">
        <v>0</v>
      </c>
      <c r="E17" s="5">
        <v>0</v>
      </c>
      <c r="F17" s="5">
        <v>0</v>
      </c>
      <c r="G17" s="6">
        <v>0</v>
      </c>
      <c r="H17" s="6">
        <v>0</v>
      </c>
      <c r="I17" s="35" t="s">
        <v>130</v>
      </c>
      <c r="J17" s="35" t="s">
        <v>131</v>
      </c>
      <c r="K17" s="35">
        <v>100</v>
      </c>
      <c r="L17" s="47" t="s">
        <v>22</v>
      </c>
      <c r="M17" s="49" t="s">
        <v>28</v>
      </c>
      <c r="N17" s="50" t="s">
        <v>140</v>
      </c>
    </row>
    <row r="18" spans="1:14" s="38" customFormat="1" ht="40.5" x14ac:dyDescent="0.2">
      <c r="A18" s="27">
        <v>5.2</v>
      </c>
      <c r="B18" s="28" t="s">
        <v>141</v>
      </c>
      <c r="C18" s="32">
        <v>100000</v>
      </c>
      <c r="D18" s="34">
        <v>0</v>
      </c>
      <c r="E18" s="5">
        <v>0</v>
      </c>
      <c r="F18" s="5">
        <v>0</v>
      </c>
      <c r="G18" s="6">
        <v>0</v>
      </c>
      <c r="H18" s="6">
        <v>0</v>
      </c>
      <c r="I18" s="35" t="s">
        <v>130</v>
      </c>
      <c r="J18" s="35" t="s">
        <v>131</v>
      </c>
      <c r="K18" s="35">
        <v>100</v>
      </c>
      <c r="L18" s="47" t="s">
        <v>22</v>
      </c>
      <c r="M18" s="49" t="s">
        <v>28</v>
      </c>
      <c r="N18" s="50" t="s">
        <v>140</v>
      </c>
    </row>
    <row r="19" spans="1:14" s="38" customFormat="1" ht="27" x14ac:dyDescent="0.2">
      <c r="A19" s="27">
        <v>5.3</v>
      </c>
      <c r="B19" s="28" t="s">
        <v>142</v>
      </c>
      <c r="C19" s="32">
        <v>100000</v>
      </c>
      <c r="D19" s="34">
        <v>0</v>
      </c>
      <c r="E19" s="5">
        <v>0</v>
      </c>
      <c r="F19" s="5">
        <v>0</v>
      </c>
      <c r="G19" s="6">
        <v>0</v>
      </c>
      <c r="H19" s="6">
        <v>0</v>
      </c>
      <c r="I19" s="35" t="s">
        <v>130</v>
      </c>
      <c r="J19" s="35" t="s">
        <v>131</v>
      </c>
      <c r="K19" s="35">
        <v>100</v>
      </c>
      <c r="L19" s="47" t="s">
        <v>22</v>
      </c>
      <c r="M19" s="49" t="s">
        <v>28</v>
      </c>
      <c r="N19" s="50" t="s">
        <v>140</v>
      </c>
    </row>
    <row r="20" spans="1:14" s="38" customFormat="1" ht="17.25" thickBot="1" x14ac:dyDescent="0.25">
      <c r="A20" s="30"/>
      <c r="B20" s="31"/>
      <c r="C20" s="32"/>
      <c r="D20" s="32"/>
      <c r="E20" s="5"/>
      <c r="F20" s="5"/>
      <c r="G20" s="6"/>
      <c r="H20" s="6"/>
      <c r="I20" s="35"/>
      <c r="J20" s="35"/>
      <c r="K20" s="35"/>
      <c r="L20" s="47"/>
      <c r="M20" s="47"/>
      <c r="N20" s="50"/>
    </row>
    <row r="21" spans="1:14" s="38" customFormat="1" ht="16.5" thickBot="1" x14ac:dyDescent="0.25">
      <c r="A21" s="53"/>
      <c r="B21" s="54" t="s">
        <v>68</v>
      </c>
      <c r="C21" s="55">
        <f>SUM(C15:C20)</f>
        <v>300000</v>
      </c>
      <c r="D21" s="55">
        <f>SUM(D17:D20)</f>
        <v>0</v>
      </c>
      <c r="E21" s="55">
        <f>SUM(E15:E20)</f>
        <v>0</v>
      </c>
      <c r="F21" s="55">
        <f>SUM(F17:F20)</f>
        <v>0</v>
      </c>
      <c r="G21" s="10"/>
      <c r="H21" s="6"/>
      <c r="I21" s="35"/>
      <c r="J21" s="35"/>
      <c r="K21" s="35"/>
      <c r="L21" s="47"/>
      <c r="M21" s="47"/>
      <c r="N21" s="50"/>
    </row>
    <row r="22" spans="1:14" s="38" customFormat="1" ht="13.5" x14ac:dyDescent="0.2">
      <c r="A22" s="30"/>
      <c r="B22" s="31"/>
      <c r="C22" s="45"/>
      <c r="D22" s="45"/>
      <c r="E22" s="46"/>
      <c r="F22" s="35"/>
      <c r="G22" s="6"/>
      <c r="H22" s="6"/>
      <c r="I22" s="35"/>
      <c r="J22" s="35"/>
      <c r="K22" s="35"/>
      <c r="L22" s="47"/>
      <c r="M22" s="47"/>
      <c r="N22" s="48"/>
    </row>
    <row r="23" spans="1:14" s="38" customFormat="1" ht="13.5" x14ac:dyDescent="0.2">
      <c r="A23" s="30"/>
      <c r="B23" s="31"/>
      <c r="C23" s="45"/>
      <c r="D23" s="45"/>
      <c r="E23" s="46"/>
      <c r="F23" s="35"/>
      <c r="G23" s="6"/>
      <c r="H23" s="6"/>
      <c r="I23" s="35"/>
      <c r="J23" s="35"/>
      <c r="K23" s="35"/>
      <c r="L23" s="47"/>
      <c r="M23" s="47"/>
      <c r="N23" s="48"/>
    </row>
    <row r="24" spans="1:14" s="38" customFormat="1" ht="14.25" thickBot="1" x14ac:dyDescent="0.25">
      <c r="A24" s="30"/>
      <c r="B24" s="31"/>
      <c r="C24" s="45"/>
      <c r="D24" s="45"/>
      <c r="E24" s="46"/>
      <c r="F24" s="35"/>
      <c r="G24" s="14"/>
      <c r="H24" s="14"/>
      <c r="I24" s="56"/>
      <c r="J24" s="56"/>
      <c r="K24" s="56"/>
      <c r="L24" s="57"/>
      <c r="M24" s="57"/>
      <c r="N24" s="58"/>
    </row>
    <row r="25" spans="1:14" s="38" customFormat="1" ht="16.5" thickBot="1" x14ac:dyDescent="0.25">
      <c r="A25" s="104"/>
      <c r="B25" s="105" t="s">
        <v>17</v>
      </c>
      <c r="C25" s="106">
        <f>(C21)</f>
        <v>300000</v>
      </c>
      <c r="D25" s="106">
        <f t="shared" ref="D25:F25" si="0">(D21)</f>
        <v>0</v>
      </c>
      <c r="E25" s="106">
        <f t="shared" si="0"/>
        <v>0</v>
      </c>
      <c r="F25" s="106">
        <f t="shared" si="0"/>
        <v>0</v>
      </c>
      <c r="G25" s="59"/>
      <c r="H25" s="59"/>
      <c r="I25" s="60"/>
      <c r="J25" s="61"/>
      <c r="K25" s="62"/>
      <c r="L25" s="63"/>
      <c r="M25" s="63"/>
      <c r="N25" s="63"/>
    </row>
    <row r="27" spans="1:14" ht="13.5" x14ac:dyDescent="0.25">
      <c r="A27" s="37" t="s">
        <v>232</v>
      </c>
      <c r="B27" s="37"/>
      <c r="C27" s="37"/>
      <c r="D27" s="37"/>
    </row>
  </sheetData>
  <mergeCells count="13">
    <mergeCell ref="A8:E8"/>
    <mergeCell ref="A9:E9"/>
    <mergeCell ref="B11:B13"/>
    <mergeCell ref="G11:H12"/>
    <mergeCell ref="I11:L11"/>
    <mergeCell ref="I12:J12"/>
    <mergeCell ref="K12:L12"/>
    <mergeCell ref="A3:N3"/>
    <mergeCell ref="A4:N4"/>
    <mergeCell ref="A6:E6"/>
    <mergeCell ref="A7:E7"/>
    <mergeCell ref="F7:L7"/>
    <mergeCell ref="B5:N5"/>
  </mergeCells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zoomScale="115" zoomScaleNormal="115" workbookViewId="0"/>
  </sheetViews>
  <sheetFormatPr baseColWidth="10" defaultColWidth="11.42578125" defaultRowHeight="12.75" x14ac:dyDescent="0.2"/>
  <cols>
    <col min="1" max="1" width="11.7109375" style="1" customWidth="1"/>
    <col min="2" max="2" width="39.140625" style="1" customWidth="1"/>
    <col min="3" max="4" width="17.140625" style="1" customWidth="1"/>
    <col min="5" max="6" width="15.85546875" style="1" customWidth="1"/>
    <col min="7" max="10" width="8.5703125" style="1" customWidth="1"/>
    <col min="11" max="11" width="10.5703125" style="1" customWidth="1"/>
    <col min="12" max="13" width="10.7109375" style="1" customWidth="1"/>
    <col min="14" max="14" width="13" style="1" customWidth="1"/>
    <col min="15" max="16384" width="11.42578125" style="1"/>
  </cols>
  <sheetData>
    <row r="2" spans="1:14" x14ac:dyDescent="0.2">
      <c r="N2" s="2"/>
    </row>
    <row r="3" spans="1:14" ht="19.5" x14ac:dyDescent="0.3">
      <c r="A3" s="124" t="s">
        <v>235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ht="18" x14ac:dyDescent="0.25">
      <c r="A4" s="125" t="s">
        <v>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14" ht="15.6" customHeight="1" x14ac:dyDescent="0.25">
      <c r="B5" s="125" t="s">
        <v>239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4" ht="10.9" customHeight="1" x14ac:dyDescent="0.2">
      <c r="A6" s="126"/>
      <c r="B6" s="126"/>
      <c r="C6" s="126"/>
      <c r="D6" s="126"/>
      <c r="E6" s="126"/>
    </row>
    <row r="7" spans="1:14" ht="16.5" x14ac:dyDescent="0.2">
      <c r="A7" s="111" t="s">
        <v>238</v>
      </c>
      <c r="B7" s="111"/>
      <c r="C7" s="111"/>
      <c r="D7" s="111"/>
      <c r="E7" s="111"/>
      <c r="F7" s="127"/>
      <c r="G7" s="127"/>
      <c r="H7" s="127"/>
      <c r="I7" s="127"/>
      <c r="J7" s="127"/>
      <c r="K7" s="127"/>
      <c r="L7" s="127"/>
      <c r="M7" s="75"/>
      <c r="N7" s="3"/>
    </row>
    <row r="8" spans="1:14" ht="16.5" x14ac:dyDescent="0.2">
      <c r="A8" s="111" t="s">
        <v>251</v>
      </c>
      <c r="B8" s="111"/>
      <c r="C8" s="111"/>
      <c r="D8" s="111"/>
      <c r="E8" s="111"/>
      <c r="F8" s="75"/>
      <c r="G8" s="75"/>
      <c r="H8" s="75"/>
      <c r="I8" s="75"/>
      <c r="J8" s="75"/>
      <c r="K8" s="75"/>
      <c r="L8" s="75"/>
      <c r="M8" s="75"/>
      <c r="N8" s="84" t="s">
        <v>236</v>
      </c>
    </row>
    <row r="9" spans="1:14" ht="16.5" x14ac:dyDescent="0.3">
      <c r="A9" s="128" t="s">
        <v>243</v>
      </c>
      <c r="B9" s="128"/>
      <c r="C9" s="128"/>
      <c r="D9" s="128"/>
      <c r="E9" s="128"/>
      <c r="H9" s="78"/>
      <c r="I9" s="78"/>
      <c r="J9" s="78"/>
      <c r="K9" s="78"/>
      <c r="L9" s="78"/>
      <c r="M9" s="78"/>
      <c r="N9" s="78"/>
    </row>
    <row r="10" spans="1:14" ht="6.6" customHeight="1" thickBot="1" x14ac:dyDescent="0.25">
      <c r="A10" s="83"/>
      <c r="B10" s="83"/>
      <c r="C10" s="83"/>
      <c r="D10" s="83"/>
      <c r="E10" s="83"/>
      <c r="H10" s="4"/>
      <c r="I10" s="4"/>
      <c r="J10" s="4"/>
      <c r="K10" s="4"/>
      <c r="L10" s="4"/>
      <c r="M10" s="4"/>
      <c r="N10" s="4"/>
    </row>
    <row r="11" spans="1:14" s="38" customFormat="1" ht="13.5" thickBot="1" x14ac:dyDescent="0.25">
      <c r="A11" s="92" t="s">
        <v>1</v>
      </c>
      <c r="B11" s="114" t="s">
        <v>20</v>
      </c>
      <c r="C11" s="93" t="s">
        <v>2</v>
      </c>
      <c r="D11" s="92" t="s">
        <v>2</v>
      </c>
      <c r="E11" s="92"/>
      <c r="F11" s="94"/>
      <c r="G11" s="117" t="s">
        <v>241</v>
      </c>
      <c r="H11" s="118"/>
      <c r="I11" s="121" t="s">
        <v>3</v>
      </c>
      <c r="J11" s="122"/>
      <c r="K11" s="122"/>
      <c r="L11" s="123"/>
      <c r="M11" s="95" t="s">
        <v>4</v>
      </c>
      <c r="N11" s="92" t="s">
        <v>5</v>
      </c>
    </row>
    <row r="12" spans="1:14" s="38" customFormat="1" ht="13.5" thickBot="1" x14ac:dyDescent="0.25">
      <c r="A12" s="96" t="s">
        <v>19</v>
      </c>
      <c r="B12" s="115"/>
      <c r="C12" s="97" t="s">
        <v>6</v>
      </c>
      <c r="D12" s="96" t="s">
        <v>127</v>
      </c>
      <c r="E12" s="96" t="s">
        <v>21</v>
      </c>
      <c r="F12" s="98" t="s">
        <v>240</v>
      </c>
      <c r="G12" s="119"/>
      <c r="H12" s="120"/>
      <c r="I12" s="121" t="s">
        <v>7</v>
      </c>
      <c r="J12" s="123"/>
      <c r="K12" s="121" t="s">
        <v>8</v>
      </c>
      <c r="L12" s="123"/>
      <c r="M12" s="99" t="s">
        <v>9</v>
      </c>
      <c r="N12" s="96" t="s">
        <v>10</v>
      </c>
    </row>
    <row r="13" spans="1:14" s="38" customFormat="1" ht="13.5" thickBot="1" x14ac:dyDescent="0.25">
      <c r="A13" s="100"/>
      <c r="B13" s="116"/>
      <c r="C13" s="101" t="s">
        <v>11</v>
      </c>
      <c r="D13" s="102"/>
      <c r="E13" s="100"/>
      <c r="F13" s="100"/>
      <c r="G13" s="103" t="s">
        <v>12</v>
      </c>
      <c r="H13" s="103" t="s">
        <v>13</v>
      </c>
      <c r="I13" s="103" t="s">
        <v>14</v>
      </c>
      <c r="J13" s="103" t="s">
        <v>15</v>
      </c>
      <c r="K13" s="103" t="s">
        <v>14</v>
      </c>
      <c r="L13" s="103" t="s">
        <v>15</v>
      </c>
      <c r="M13" s="100"/>
      <c r="N13" s="100" t="s">
        <v>16</v>
      </c>
    </row>
    <row r="14" spans="1:14" s="38" customFormat="1" ht="13.5" thickBot="1" x14ac:dyDescent="0.25">
      <c r="A14" s="42"/>
      <c r="B14" s="88" t="s">
        <v>247</v>
      </c>
      <c r="C14" s="40"/>
      <c r="D14" s="85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1:14" s="38" customFormat="1" ht="26.25" thickBot="1" x14ac:dyDescent="0.25">
      <c r="A15" s="43"/>
      <c r="B15" s="44" t="s">
        <v>228</v>
      </c>
      <c r="C15" s="32"/>
      <c r="D15" s="32"/>
      <c r="E15" s="5"/>
      <c r="F15" s="5"/>
      <c r="G15" s="6"/>
      <c r="H15" s="6"/>
      <c r="I15" s="35"/>
      <c r="J15" s="35"/>
      <c r="K15" s="35"/>
      <c r="L15" s="47"/>
      <c r="M15" s="49"/>
      <c r="N15" s="50"/>
    </row>
    <row r="16" spans="1:14" s="38" customFormat="1" ht="27" x14ac:dyDescent="0.2">
      <c r="A16" s="27" t="s">
        <v>42</v>
      </c>
      <c r="B16" s="28" t="s">
        <v>43</v>
      </c>
      <c r="C16" s="32">
        <v>0</v>
      </c>
      <c r="D16" s="34">
        <v>349713.98</v>
      </c>
      <c r="E16" s="5">
        <v>349713.98</v>
      </c>
      <c r="F16" s="5">
        <v>0</v>
      </c>
      <c r="G16" s="6">
        <v>1</v>
      </c>
      <c r="H16" s="6">
        <f>(F16*100%)/D16</f>
        <v>0</v>
      </c>
      <c r="I16" s="35">
        <v>1</v>
      </c>
      <c r="J16" s="35" t="s">
        <v>86</v>
      </c>
      <c r="K16" s="35">
        <v>1500</v>
      </c>
      <c r="L16" s="47" t="s">
        <v>22</v>
      </c>
      <c r="M16" s="49" t="s">
        <v>28</v>
      </c>
      <c r="N16" s="50" t="s">
        <v>40</v>
      </c>
    </row>
    <row r="17" spans="1:14" s="38" customFormat="1" ht="17.25" thickBot="1" x14ac:dyDescent="0.25">
      <c r="A17" s="27"/>
      <c r="B17" s="28"/>
      <c r="C17" s="32"/>
      <c r="D17" s="32"/>
      <c r="E17" s="5"/>
      <c r="F17" s="5"/>
      <c r="G17" s="6"/>
      <c r="H17" s="6"/>
      <c r="I17" s="35"/>
      <c r="J17" s="35"/>
      <c r="K17" s="35"/>
      <c r="L17" s="47"/>
      <c r="M17" s="49"/>
      <c r="N17" s="50"/>
    </row>
    <row r="18" spans="1:14" s="38" customFormat="1" ht="16.5" thickBot="1" x14ac:dyDescent="0.25">
      <c r="A18" s="53"/>
      <c r="B18" s="54" t="s">
        <v>229</v>
      </c>
      <c r="C18" s="55">
        <f>SUM(C17)</f>
        <v>0</v>
      </c>
      <c r="D18" s="55">
        <f>SUM(D16:D17)</f>
        <v>349713.98</v>
      </c>
      <c r="E18" s="55">
        <f>SUM(E16)</f>
        <v>349713.98</v>
      </c>
      <c r="F18" s="55">
        <f>SUM(F16:F17)</f>
        <v>0</v>
      </c>
      <c r="G18" s="6"/>
      <c r="H18" s="6"/>
      <c r="I18" s="35"/>
      <c r="J18" s="35"/>
      <c r="K18" s="35"/>
      <c r="L18" s="47"/>
      <c r="M18" s="49"/>
      <c r="N18" s="50"/>
    </row>
    <row r="19" spans="1:14" s="38" customFormat="1" ht="16.5" x14ac:dyDescent="0.2">
      <c r="A19" s="27"/>
      <c r="B19" s="28"/>
      <c r="C19" s="32"/>
      <c r="D19" s="32"/>
      <c r="E19" s="5"/>
      <c r="F19" s="5"/>
      <c r="G19" s="6"/>
      <c r="H19" s="6"/>
      <c r="I19" s="35"/>
      <c r="J19" s="35"/>
      <c r="K19" s="35"/>
      <c r="L19" s="47"/>
      <c r="M19" s="49"/>
      <c r="N19" s="50"/>
    </row>
    <row r="20" spans="1:14" s="38" customFormat="1" ht="13.5" x14ac:dyDescent="0.2">
      <c r="A20" s="30"/>
      <c r="B20" s="31"/>
      <c r="C20" s="45"/>
      <c r="D20" s="45"/>
      <c r="E20" s="46"/>
      <c r="F20" s="35"/>
      <c r="G20" s="6"/>
      <c r="H20" s="6"/>
      <c r="I20" s="35"/>
      <c r="J20" s="35"/>
      <c r="K20" s="35"/>
      <c r="L20" s="47"/>
      <c r="M20" s="47"/>
      <c r="N20" s="48"/>
    </row>
    <row r="21" spans="1:14" s="38" customFormat="1" ht="14.25" thickBot="1" x14ac:dyDescent="0.25">
      <c r="A21" s="30"/>
      <c r="B21" s="31"/>
      <c r="C21" s="45"/>
      <c r="D21" s="45"/>
      <c r="E21" s="46"/>
      <c r="F21" s="35"/>
      <c r="G21" s="14"/>
      <c r="H21" s="14"/>
      <c r="I21" s="56"/>
      <c r="J21" s="56"/>
      <c r="K21" s="56"/>
      <c r="L21" s="57"/>
      <c r="M21" s="57"/>
      <c r="N21" s="58"/>
    </row>
    <row r="22" spans="1:14" s="38" customFormat="1" ht="17.25" thickBot="1" x14ac:dyDescent="0.25">
      <c r="A22" s="104"/>
      <c r="B22" s="105" t="s">
        <v>17</v>
      </c>
      <c r="C22" s="110">
        <f>(C18)</f>
        <v>0</v>
      </c>
      <c r="D22" s="110">
        <f t="shared" ref="D22:F22" si="0">(D18)</f>
        <v>349713.98</v>
      </c>
      <c r="E22" s="110">
        <f t="shared" si="0"/>
        <v>349713.98</v>
      </c>
      <c r="F22" s="110">
        <f t="shared" si="0"/>
        <v>0</v>
      </c>
      <c r="G22" s="59"/>
      <c r="H22" s="59"/>
      <c r="I22" s="60"/>
      <c r="J22" s="61"/>
      <c r="K22" s="62"/>
      <c r="L22" s="63"/>
      <c r="M22" s="63"/>
      <c r="N22" s="63"/>
    </row>
    <row r="24" spans="1:14" ht="13.5" x14ac:dyDescent="0.25">
      <c r="A24" s="37" t="s">
        <v>232</v>
      </c>
      <c r="B24" s="37"/>
      <c r="C24" s="37"/>
      <c r="D24" s="37"/>
    </row>
  </sheetData>
  <mergeCells count="13">
    <mergeCell ref="A8:E8"/>
    <mergeCell ref="A9:E9"/>
    <mergeCell ref="B11:B13"/>
    <mergeCell ref="G11:H12"/>
    <mergeCell ref="I11:L11"/>
    <mergeCell ref="I12:J12"/>
    <mergeCell ref="K12:L12"/>
    <mergeCell ref="A3:N3"/>
    <mergeCell ref="A4:N4"/>
    <mergeCell ref="A6:E6"/>
    <mergeCell ref="A7:E7"/>
    <mergeCell ref="F7:L7"/>
    <mergeCell ref="B5:N5"/>
  </mergeCells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2"/>
  <sheetViews>
    <sheetView topLeftCell="C13" zoomScale="115" zoomScaleNormal="115" workbookViewId="0">
      <selection activeCell="H31" sqref="H31"/>
    </sheetView>
  </sheetViews>
  <sheetFormatPr baseColWidth="10" defaultColWidth="11.42578125" defaultRowHeight="12.75" x14ac:dyDescent="0.2"/>
  <cols>
    <col min="1" max="1" width="11.7109375" style="1" customWidth="1"/>
    <col min="2" max="2" width="39.140625" style="1" customWidth="1"/>
    <col min="3" max="4" width="17.140625" style="1" customWidth="1"/>
    <col min="5" max="6" width="15.85546875" style="1" customWidth="1"/>
    <col min="7" max="10" width="8.5703125" style="1" customWidth="1"/>
    <col min="11" max="11" width="10.5703125" style="1" customWidth="1"/>
    <col min="12" max="13" width="10.7109375" style="1" customWidth="1"/>
    <col min="14" max="14" width="13" style="1" customWidth="1"/>
    <col min="15" max="16384" width="11.42578125" style="1"/>
  </cols>
  <sheetData>
    <row r="2" spans="1:14" x14ac:dyDescent="0.2">
      <c r="N2" s="2"/>
    </row>
    <row r="3" spans="1:14" ht="19.5" x14ac:dyDescent="0.3">
      <c r="A3" s="124" t="s">
        <v>235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ht="18" x14ac:dyDescent="0.25">
      <c r="A4" s="125" t="s">
        <v>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14" ht="15.6" customHeight="1" x14ac:dyDescent="0.25">
      <c r="B5" s="125" t="s">
        <v>239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4" ht="10.9" customHeight="1" x14ac:dyDescent="0.2">
      <c r="A6" s="126"/>
      <c r="B6" s="126"/>
      <c r="C6" s="126"/>
      <c r="D6" s="126"/>
      <c r="E6" s="126"/>
    </row>
    <row r="7" spans="1:14" ht="16.5" x14ac:dyDescent="0.2">
      <c r="A7" s="111" t="s">
        <v>238</v>
      </c>
      <c r="B7" s="111"/>
      <c r="C7" s="111"/>
      <c r="D7" s="111"/>
      <c r="E7" s="111"/>
      <c r="F7" s="127"/>
      <c r="G7" s="127"/>
      <c r="H7" s="127"/>
      <c r="I7" s="127"/>
      <c r="J7" s="127"/>
      <c r="K7" s="127"/>
      <c r="L7" s="127"/>
      <c r="M7" s="75"/>
      <c r="N7" s="3"/>
    </row>
    <row r="8" spans="1:14" ht="16.5" x14ac:dyDescent="0.2">
      <c r="A8" s="111" t="s">
        <v>250</v>
      </c>
      <c r="B8" s="111"/>
      <c r="C8" s="111"/>
      <c r="D8" s="111"/>
      <c r="E8" s="111"/>
      <c r="F8" s="75"/>
      <c r="G8" s="75"/>
      <c r="H8" s="75"/>
      <c r="I8" s="75"/>
      <c r="J8" s="75"/>
      <c r="K8" s="75"/>
      <c r="L8" s="75"/>
      <c r="M8" s="75"/>
      <c r="N8" s="84" t="s">
        <v>236</v>
      </c>
    </row>
    <row r="9" spans="1:14" ht="16.5" x14ac:dyDescent="0.3">
      <c r="A9" s="128" t="s">
        <v>243</v>
      </c>
      <c r="B9" s="128"/>
      <c r="C9" s="128"/>
      <c r="D9" s="128"/>
      <c r="E9" s="128"/>
      <c r="H9" s="78"/>
      <c r="I9" s="78"/>
      <c r="J9" s="78"/>
      <c r="K9" s="78"/>
      <c r="L9" s="78"/>
      <c r="M9" s="78"/>
      <c r="N9" s="78"/>
    </row>
    <row r="10" spans="1:14" ht="6.6" customHeight="1" thickBot="1" x14ac:dyDescent="0.25">
      <c r="A10" s="83"/>
      <c r="B10" s="83"/>
      <c r="C10" s="83"/>
      <c r="D10" s="83"/>
      <c r="E10" s="83"/>
      <c r="H10" s="4"/>
      <c r="I10" s="4"/>
      <c r="J10" s="4"/>
      <c r="K10" s="4"/>
      <c r="L10" s="4"/>
      <c r="M10" s="4"/>
      <c r="N10" s="4"/>
    </row>
    <row r="11" spans="1:14" s="38" customFormat="1" ht="13.5" thickBot="1" x14ac:dyDescent="0.25">
      <c r="A11" s="92" t="s">
        <v>1</v>
      </c>
      <c r="B11" s="114" t="s">
        <v>20</v>
      </c>
      <c r="C11" s="93" t="s">
        <v>2</v>
      </c>
      <c r="D11" s="92" t="s">
        <v>2</v>
      </c>
      <c r="E11" s="92"/>
      <c r="F11" s="94"/>
      <c r="G11" s="117" t="s">
        <v>241</v>
      </c>
      <c r="H11" s="118"/>
      <c r="I11" s="121" t="s">
        <v>3</v>
      </c>
      <c r="J11" s="122"/>
      <c r="K11" s="122"/>
      <c r="L11" s="123"/>
      <c r="M11" s="95" t="s">
        <v>4</v>
      </c>
      <c r="N11" s="92" t="s">
        <v>5</v>
      </c>
    </row>
    <row r="12" spans="1:14" s="38" customFormat="1" ht="13.5" thickBot="1" x14ac:dyDescent="0.25">
      <c r="A12" s="96" t="s">
        <v>19</v>
      </c>
      <c r="B12" s="115"/>
      <c r="C12" s="97" t="s">
        <v>6</v>
      </c>
      <c r="D12" s="96" t="s">
        <v>127</v>
      </c>
      <c r="E12" s="96" t="s">
        <v>21</v>
      </c>
      <c r="F12" s="98" t="s">
        <v>240</v>
      </c>
      <c r="G12" s="119"/>
      <c r="H12" s="120"/>
      <c r="I12" s="121" t="s">
        <v>7</v>
      </c>
      <c r="J12" s="123"/>
      <c r="K12" s="121" t="s">
        <v>8</v>
      </c>
      <c r="L12" s="123"/>
      <c r="M12" s="99" t="s">
        <v>9</v>
      </c>
      <c r="N12" s="96" t="s">
        <v>10</v>
      </c>
    </row>
    <row r="13" spans="1:14" s="38" customFormat="1" ht="13.5" thickBot="1" x14ac:dyDescent="0.25">
      <c r="A13" s="100"/>
      <c r="B13" s="116"/>
      <c r="C13" s="101" t="s">
        <v>11</v>
      </c>
      <c r="D13" s="102"/>
      <c r="E13" s="100"/>
      <c r="F13" s="100"/>
      <c r="G13" s="103" t="s">
        <v>12</v>
      </c>
      <c r="H13" s="103" t="s">
        <v>13</v>
      </c>
      <c r="I13" s="103" t="s">
        <v>14</v>
      </c>
      <c r="J13" s="103" t="s">
        <v>15</v>
      </c>
      <c r="K13" s="103" t="s">
        <v>14</v>
      </c>
      <c r="L13" s="103" t="s">
        <v>15</v>
      </c>
      <c r="M13" s="100"/>
      <c r="N13" s="100" t="s">
        <v>16</v>
      </c>
    </row>
    <row r="14" spans="1:14" s="38" customFormat="1" ht="17.25" thickBot="1" x14ac:dyDescent="0.25">
      <c r="A14" s="42"/>
      <c r="B14" s="89" t="s">
        <v>244</v>
      </c>
      <c r="C14" s="40"/>
      <c r="D14" s="85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1:14" s="38" customFormat="1" ht="17.25" thickBot="1" x14ac:dyDescent="0.25">
      <c r="A15" s="43"/>
      <c r="B15" s="44" t="s">
        <v>135</v>
      </c>
      <c r="C15" s="32"/>
      <c r="D15" s="32"/>
      <c r="E15" s="5"/>
      <c r="F15" s="5"/>
      <c r="G15" s="6"/>
      <c r="H15" s="6"/>
      <c r="I15" s="35"/>
      <c r="J15" s="35"/>
      <c r="K15" s="35"/>
      <c r="L15" s="47"/>
      <c r="M15" s="49"/>
      <c r="N15" s="50"/>
    </row>
    <row r="16" spans="1:14" s="38" customFormat="1" ht="41.25" thickBot="1" x14ac:dyDescent="0.25">
      <c r="A16" s="27">
        <v>3</v>
      </c>
      <c r="B16" s="28" t="s">
        <v>136</v>
      </c>
      <c r="C16" s="32">
        <v>1062500</v>
      </c>
      <c r="D16" s="34">
        <v>0</v>
      </c>
      <c r="E16" s="5">
        <v>0</v>
      </c>
      <c r="F16" s="5">
        <v>0</v>
      </c>
      <c r="G16" s="6">
        <v>0</v>
      </c>
      <c r="H16" s="6">
        <v>0</v>
      </c>
      <c r="I16" s="35">
        <v>50</v>
      </c>
      <c r="J16" s="35" t="s">
        <v>131</v>
      </c>
      <c r="K16" s="35">
        <v>195</v>
      </c>
      <c r="L16" s="47" t="s">
        <v>22</v>
      </c>
      <c r="M16" s="49" t="s">
        <v>39</v>
      </c>
      <c r="N16" s="50" t="s">
        <v>132</v>
      </c>
    </row>
    <row r="17" spans="1:14" s="38" customFormat="1" ht="16.5" thickBot="1" x14ac:dyDescent="0.25">
      <c r="A17" s="53"/>
      <c r="B17" s="54" t="s">
        <v>137</v>
      </c>
      <c r="C17" s="55">
        <f>SUM(C16)</f>
        <v>1062500</v>
      </c>
      <c r="D17" s="55">
        <f t="shared" ref="D17:F17" si="0">SUM(D16)</f>
        <v>0</v>
      </c>
      <c r="E17" s="55">
        <f t="shared" si="0"/>
        <v>0</v>
      </c>
      <c r="F17" s="55">
        <f t="shared" si="0"/>
        <v>0</v>
      </c>
      <c r="G17" s="6"/>
      <c r="H17" s="6"/>
      <c r="I17" s="35"/>
      <c r="J17" s="35"/>
      <c r="K17" s="35"/>
      <c r="L17" s="47"/>
      <c r="M17" s="49"/>
      <c r="N17" s="50"/>
    </row>
    <row r="18" spans="1:14" s="38" customFormat="1" ht="13.5" x14ac:dyDescent="0.2">
      <c r="A18" s="30"/>
      <c r="B18" s="31"/>
      <c r="C18" s="45"/>
      <c r="D18" s="45"/>
      <c r="E18" s="46"/>
      <c r="F18" s="35"/>
      <c r="G18" s="6"/>
      <c r="H18" s="6"/>
      <c r="I18" s="35"/>
      <c r="J18" s="35"/>
      <c r="K18" s="35"/>
      <c r="L18" s="47"/>
      <c r="M18" s="47"/>
      <c r="N18" s="48"/>
    </row>
    <row r="19" spans="1:14" s="38" customFormat="1" ht="14.25" thickBot="1" x14ac:dyDescent="0.25">
      <c r="A19" s="30"/>
      <c r="B19" s="31"/>
      <c r="C19" s="45"/>
      <c r="D19" s="45"/>
      <c r="E19" s="46"/>
      <c r="F19" s="35"/>
      <c r="G19" s="14"/>
      <c r="H19" s="14"/>
      <c r="I19" s="56"/>
      <c r="J19" s="56"/>
      <c r="K19" s="56"/>
      <c r="L19" s="57"/>
      <c r="M19" s="57"/>
      <c r="N19" s="58"/>
    </row>
    <row r="20" spans="1:14" s="38" customFormat="1" ht="17.25" thickBot="1" x14ac:dyDescent="0.25">
      <c r="A20" s="104"/>
      <c r="B20" s="105" t="s">
        <v>17</v>
      </c>
      <c r="C20" s="110">
        <f>(C17)</f>
        <v>1062500</v>
      </c>
      <c r="D20" s="110">
        <f t="shared" ref="D20:F20" si="1">(D17)</f>
        <v>0</v>
      </c>
      <c r="E20" s="110">
        <f t="shared" si="1"/>
        <v>0</v>
      </c>
      <c r="F20" s="110">
        <f t="shared" si="1"/>
        <v>0</v>
      </c>
      <c r="G20" s="59"/>
      <c r="H20" s="59"/>
      <c r="I20" s="60"/>
      <c r="J20" s="61"/>
      <c r="K20" s="62"/>
      <c r="L20" s="63"/>
      <c r="M20" s="63"/>
      <c r="N20" s="63"/>
    </row>
    <row r="22" spans="1:14" ht="13.5" x14ac:dyDescent="0.25">
      <c r="A22" s="37" t="s">
        <v>232</v>
      </c>
      <c r="B22" s="37"/>
      <c r="C22" s="37"/>
      <c r="D22" s="37"/>
    </row>
  </sheetData>
  <mergeCells count="13">
    <mergeCell ref="A8:E8"/>
    <mergeCell ref="A9:E9"/>
    <mergeCell ref="B11:B13"/>
    <mergeCell ref="G11:H12"/>
    <mergeCell ref="I11:L11"/>
    <mergeCell ref="I12:J12"/>
    <mergeCell ref="K12:L12"/>
    <mergeCell ref="A3:N3"/>
    <mergeCell ref="A4:N4"/>
    <mergeCell ref="A6:E6"/>
    <mergeCell ref="A7:E7"/>
    <mergeCell ref="F7:L7"/>
    <mergeCell ref="B5:N5"/>
  </mergeCells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topLeftCell="D19" zoomScale="115" zoomScaleNormal="115" workbookViewId="0">
      <selection activeCell="M38" sqref="M38"/>
    </sheetView>
  </sheetViews>
  <sheetFormatPr baseColWidth="10" defaultColWidth="11.42578125" defaultRowHeight="12.75" x14ac:dyDescent="0.2"/>
  <cols>
    <col min="1" max="1" width="11.7109375" style="1" customWidth="1"/>
    <col min="2" max="2" width="39.140625" style="1" customWidth="1"/>
    <col min="3" max="4" width="17.140625" style="1" customWidth="1"/>
    <col min="5" max="6" width="15.85546875" style="1" customWidth="1"/>
    <col min="7" max="10" width="8.5703125" style="1" customWidth="1"/>
    <col min="11" max="11" width="10.5703125" style="1" customWidth="1"/>
    <col min="12" max="13" width="10.7109375" style="1" customWidth="1"/>
    <col min="14" max="14" width="13" style="1" customWidth="1"/>
    <col min="15" max="16384" width="11.42578125" style="1"/>
  </cols>
  <sheetData>
    <row r="2" spans="1:14" x14ac:dyDescent="0.2">
      <c r="N2" s="2"/>
    </row>
    <row r="3" spans="1:14" ht="19.5" x14ac:dyDescent="0.3">
      <c r="A3" s="124" t="s">
        <v>235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ht="18" x14ac:dyDescent="0.25">
      <c r="A4" s="125" t="s">
        <v>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14" ht="15.6" customHeight="1" x14ac:dyDescent="0.25">
      <c r="B5" s="125" t="s">
        <v>239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4" ht="10.9" customHeight="1" x14ac:dyDescent="0.2">
      <c r="A6" s="126"/>
      <c r="B6" s="126"/>
      <c r="C6" s="126"/>
      <c r="D6" s="126"/>
      <c r="E6" s="126"/>
    </row>
    <row r="7" spans="1:14" ht="16.5" x14ac:dyDescent="0.2">
      <c r="A7" s="111" t="s">
        <v>238</v>
      </c>
      <c r="B7" s="111"/>
      <c r="C7" s="111"/>
      <c r="D7" s="111"/>
      <c r="E7" s="111"/>
      <c r="F7" s="127"/>
      <c r="G7" s="127"/>
      <c r="H7" s="127"/>
      <c r="I7" s="127"/>
      <c r="J7" s="127"/>
      <c r="K7" s="127"/>
      <c r="L7" s="127"/>
      <c r="M7" s="75"/>
      <c r="N7" s="3"/>
    </row>
    <row r="8" spans="1:14" ht="16.5" x14ac:dyDescent="0.2">
      <c r="A8" s="111" t="s">
        <v>245</v>
      </c>
      <c r="B8" s="111"/>
      <c r="C8" s="111"/>
      <c r="D8" s="111"/>
      <c r="E8" s="111"/>
      <c r="F8" s="75"/>
      <c r="G8" s="75"/>
      <c r="H8" s="75"/>
      <c r="I8" s="75"/>
      <c r="J8" s="75"/>
      <c r="K8" s="75"/>
      <c r="L8" s="75"/>
      <c r="M8" s="75"/>
      <c r="N8" s="84" t="s">
        <v>236</v>
      </c>
    </row>
    <row r="9" spans="1:14" ht="13.5" x14ac:dyDescent="0.2">
      <c r="A9" s="113" t="s">
        <v>243</v>
      </c>
      <c r="B9" s="113"/>
      <c r="C9" s="113"/>
      <c r="D9" s="113"/>
      <c r="E9" s="113"/>
      <c r="H9" s="78"/>
      <c r="I9" s="78"/>
      <c r="J9" s="78"/>
      <c r="K9" s="78"/>
      <c r="L9" s="78"/>
      <c r="M9" s="78"/>
      <c r="N9" s="78"/>
    </row>
    <row r="10" spans="1:14" ht="6.6" customHeight="1" thickBot="1" x14ac:dyDescent="0.25">
      <c r="A10" s="83"/>
      <c r="B10" s="83"/>
      <c r="C10" s="83"/>
      <c r="D10" s="83"/>
      <c r="E10" s="83"/>
      <c r="H10" s="4"/>
      <c r="I10" s="4"/>
      <c r="J10" s="4"/>
      <c r="K10" s="4"/>
      <c r="L10" s="4"/>
      <c r="M10" s="4"/>
      <c r="N10" s="4"/>
    </row>
    <row r="11" spans="1:14" s="38" customFormat="1" ht="13.5" thickBot="1" x14ac:dyDescent="0.25">
      <c r="A11" s="92" t="s">
        <v>1</v>
      </c>
      <c r="B11" s="114" t="s">
        <v>20</v>
      </c>
      <c r="C11" s="93" t="s">
        <v>2</v>
      </c>
      <c r="D11" s="92" t="s">
        <v>2</v>
      </c>
      <c r="E11" s="92"/>
      <c r="F11" s="94"/>
      <c r="G11" s="117" t="s">
        <v>241</v>
      </c>
      <c r="H11" s="118"/>
      <c r="I11" s="121" t="s">
        <v>3</v>
      </c>
      <c r="J11" s="122"/>
      <c r="K11" s="122"/>
      <c r="L11" s="123"/>
      <c r="M11" s="95" t="s">
        <v>4</v>
      </c>
      <c r="N11" s="92" t="s">
        <v>5</v>
      </c>
    </row>
    <row r="12" spans="1:14" s="38" customFormat="1" ht="13.5" thickBot="1" x14ac:dyDescent="0.25">
      <c r="A12" s="96" t="s">
        <v>19</v>
      </c>
      <c r="B12" s="115"/>
      <c r="C12" s="97" t="s">
        <v>6</v>
      </c>
      <c r="D12" s="96" t="s">
        <v>127</v>
      </c>
      <c r="E12" s="96" t="s">
        <v>21</v>
      </c>
      <c r="F12" s="98" t="s">
        <v>240</v>
      </c>
      <c r="G12" s="119"/>
      <c r="H12" s="120"/>
      <c r="I12" s="121" t="s">
        <v>7</v>
      </c>
      <c r="J12" s="123"/>
      <c r="K12" s="121" t="s">
        <v>8</v>
      </c>
      <c r="L12" s="123"/>
      <c r="M12" s="99" t="s">
        <v>9</v>
      </c>
      <c r="N12" s="96" t="s">
        <v>10</v>
      </c>
    </row>
    <row r="13" spans="1:14" s="38" customFormat="1" ht="13.5" thickBot="1" x14ac:dyDescent="0.25">
      <c r="A13" s="100"/>
      <c r="B13" s="116"/>
      <c r="C13" s="101" t="s">
        <v>11</v>
      </c>
      <c r="D13" s="102"/>
      <c r="E13" s="100"/>
      <c r="F13" s="100"/>
      <c r="G13" s="103" t="s">
        <v>12</v>
      </c>
      <c r="H13" s="103" t="s">
        <v>13</v>
      </c>
      <c r="I13" s="103" t="s">
        <v>14</v>
      </c>
      <c r="J13" s="103" t="s">
        <v>15</v>
      </c>
      <c r="K13" s="103" t="s">
        <v>14</v>
      </c>
      <c r="L13" s="103" t="s">
        <v>15</v>
      </c>
      <c r="M13" s="100"/>
      <c r="N13" s="100" t="s">
        <v>16</v>
      </c>
    </row>
    <row r="14" spans="1:14" s="38" customFormat="1" ht="13.5" thickBot="1" x14ac:dyDescent="0.25">
      <c r="A14" s="42"/>
      <c r="B14" s="86" t="s">
        <v>244</v>
      </c>
      <c r="C14" s="40"/>
      <c r="D14" s="85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1:14" s="38" customFormat="1" ht="17.25" thickBot="1" x14ac:dyDescent="0.25">
      <c r="A15" s="43"/>
      <c r="B15" s="44" t="s">
        <v>90</v>
      </c>
      <c r="C15" s="32"/>
      <c r="D15" s="32"/>
      <c r="E15" s="5"/>
      <c r="F15" s="5"/>
      <c r="G15" s="6"/>
      <c r="H15" s="6"/>
      <c r="I15" s="35"/>
      <c r="J15" s="35"/>
      <c r="K15" s="35"/>
      <c r="L15" s="47"/>
      <c r="M15" s="49"/>
      <c r="N15" s="50"/>
    </row>
    <row r="16" spans="1:14" s="38" customFormat="1" ht="54" x14ac:dyDescent="0.2">
      <c r="A16" s="27">
        <v>2</v>
      </c>
      <c r="B16" s="28" t="s">
        <v>134</v>
      </c>
      <c r="C16" s="32">
        <v>3600000</v>
      </c>
      <c r="D16" s="34">
        <v>0</v>
      </c>
      <c r="E16" s="5">
        <v>0</v>
      </c>
      <c r="F16" s="5">
        <v>0</v>
      </c>
      <c r="G16" s="6">
        <v>0</v>
      </c>
      <c r="H16" s="6">
        <v>0</v>
      </c>
      <c r="I16" s="35">
        <v>50</v>
      </c>
      <c r="J16" s="35" t="s">
        <v>131</v>
      </c>
      <c r="K16" s="35">
        <v>195</v>
      </c>
      <c r="L16" s="47" t="s">
        <v>22</v>
      </c>
      <c r="M16" s="49" t="s">
        <v>39</v>
      </c>
      <c r="N16" s="50" t="s">
        <v>132</v>
      </c>
    </row>
    <row r="17" spans="1:14" s="38" customFormat="1" ht="54" x14ac:dyDescent="0.2">
      <c r="A17" s="27" t="s">
        <v>91</v>
      </c>
      <c r="B17" s="28" t="s">
        <v>92</v>
      </c>
      <c r="C17" s="32">
        <v>0</v>
      </c>
      <c r="D17" s="34">
        <v>761103.76</v>
      </c>
      <c r="E17" s="5">
        <v>761103.76</v>
      </c>
      <c r="F17" s="5">
        <v>0</v>
      </c>
      <c r="G17" s="6">
        <v>1</v>
      </c>
      <c r="H17" s="6">
        <f>(F17*100%)/D17</f>
        <v>0</v>
      </c>
      <c r="I17" s="35">
        <v>4</v>
      </c>
      <c r="J17" s="35" t="s">
        <v>123</v>
      </c>
      <c r="K17" s="35">
        <v>16</v>
      </c>
      <c r="L17" s="47" t="s">
        <v>22</v>
      </c>
      <c r="M17" s="49" t="s">
        <v>39</v>
      </c>
      <c r="N17" s="50" t="s">
        <v>40</v>
      </c>
    </row>
    <row r="18" spans="1:14" s="38" customFormat="1" ht="54" x14ac:dyDescent="0.2">
      <c r="A18" s="27" t="s">
        <v>98</v>
      </c>
      <c r="B18" s="28" t="s">
        <v>99</v>
      </c>
      <c r="C18" s="32">
        <v>0</v>
      </c>
      <c r="D18" s="34">
        <v>1459992.97</v>
      </c>
      <c r="E18" s="5">
        <v>1459992.97</v>
      </c>
      <c r="F18" s="5">
        <v>0</v>
      </c>
      <c r="G18" s="6">
        <v>1</v>
      </c>
      <c r="H18" s="6">
        <f>(F18*100%)/D18</f>
        <v>0</v>
      </c>
      <c r="I18" s="35">
        <v>15</v>
      </c>
      <c r="J18" s="35" t="s">
        <v>123</v>
      </c>
      <c r="K18" s="35">
        <v>20</v>
      </c>
      <c r="L18" s="47" t="s">
        <v>22</v>
      </c>
      <c r="M18" s="49" t="s">
        <v>39</v>
      </c>
      <c r="N18" s="50" t="s">
        <v>83</v>
      </c>
    </row>
    <row r="19" spans="1:14" s="38" customFormat="1" ht="17.25" thickBot="1" x14ac:dyDescent="0.25">
      <c r="A19" s="27"/>
      <c r="B19" s="28"/>
      <c r="C19" s="32"/>
      <c r="D19" s="32"/>
      <c r="E19" s="5"/>
      <c r="F19" s="5"/>
      <c r="G19" s="6"/>
      <c r="H19" s="6"/>
      <c r="I19" s="35"/>
      <c r="J19" s="35"/>
      <c r="K19" s="35"/>
      <c r="L19" s="47"/>
      <c r="M19" s="49"/>
      <c r="N19" s="50"/>
    </row>
    <row r="20" spans="1:14" s="38" customFormat="1" ht="16.5" thickBot="1" x14ac:dyDescent="0.25">
      <c r="A20" s="53"/>
      <c r="B20" s="54" t="s">
        <v>115</v>
      </c>
      <c r="C20" s="55">
        <f>SUM(C16:C19)</f>
        <v>3600000</v>
      </c>
      <c r="D20" s="55">
        <f t="shared" ref="D20:F20" si="0">SUM(D16:D19)</f>
        <v>2221096.73</v>
      </c>
      <c r="E20" s="55">
        <f t="shared" si="0"/>
        <v>2221096.73</v>
      </c>
      <c r="F20" s="55">
        <f t="shared" si="0"/>
        <v>0</v>
      </c>
      <c r="G20" s="6"/>
      <c r="H20" s="6"/>
      <c r="I20" s="35"/>
      <c r="J20" s="35"/>
      <c r="K20" s="35"/>
      <c r="L20" s="47"/>
      <c r="M20" s="49"/>
      <c r="N20" s="50"/>
    </row>
    <row r="21" spans="1:14" s="38" customFormat="1" ht="14.25" thickBot="1" x14ac:dyDescent="0.25">
      <c r="A21" s="30"/>
      <c r="B21" s="31"/>
      <c r="C21" s="45"/>
      <c r="D21" s="45"/>
      <c r="E21" s="46"/>
      <c r="F21" s="35"/>
      <c r="G21" s="14"/>
      <c r="H21" s="14"/>
      <c r="I21" s="56"/>
      <c r="J21" s="56"/>
      <c r="K21" s="56"/>
      <c r="L21" s="57"/>
      <c r="M21" s="57"/>
      <c r="N21" s="58"/>
    </row>
    <row r="22" spans="1:14" s="38" customFormat="1" ht="17.25" thickBot="1" x14ac:dyDescent="0.25">
      <c r="A22" s="104"/>
      <c r="B22" s="105" t="s">
        <v>17</v>
      </c>
      <c r="C22" s="110">
        <f>(C20)</f>
        <v>3600000</v>
      </c>
      <c r="D22" s="110">
        <f t="shared" ref="D22:F22" si="1">(D20)</f>
        <v>2221096.73</v>
      </c>
      <c r="E22" s="110">
        <f t="shared" si="1"/>
        <v>2221096.73</v>
      </c>
      <c r="F22" s="110">
        <f t="shared" si="1"/>
        <v>0</v>
      </c>
      <c r="G22" s="59"/>
      <c r="H22" s="59"/>
      <c r="I22" s="60"/>
      <c r="J22" s="61"/>
      <c r="K22" s="62"/>
      <c r="L22" s="63"/>
      <c r="M22" s="63"/>
      <c r="N22" s="63"/>
    </row>
    <row r="24" spans="1:14" ht="13.5" x14ac:dyDescent="0.25">
      <c r="A24" s="37" t="s">
        <v>232</v>
      </c>
      <c r="B24" s="37"/>
      <c r="C24" s="37"/>
      <c r="D24" s="37"/>
    </row>
  </sheetData>
  <mergeCells count="13">
    <mergeCell ref="A8:E8"/>
    <mergeCell ref="A9:E9"/>
    <mergeCell ref="B11:B13"/>
    <mergeCell ref="G11:H12"/>
    <mergeCell ref="I11:L11"/>
    <mergeCell ref="I12:J12"/>
    <mergeCell ref="K12:L12"/>
    <mergeCell ref="A3:N3"/>
    <mergeCell ref="A4:N4"/>
    <mergeCell ref="A6:E6"/>
    <mergeCell ref="A7:E7"/>
    <mergeCell ref="F7:L7"/>
    <mergeCell ref="B5:N5"/>
  </mergeCells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1"/>
  <sheetViews>
    <sheetView topLeftCell="D1" zoomScale="115" zoomScaleNormal="115" workbookViewId="0">
      <selection activeCell="P28" sqref="P28"/>
    </sheetView>
  </sheetViews>
  <sheetFormatPr baseColWidth="10" defaultColWidth="11.42578125" defaultRowHeight="12.75" x14ac:dyDescent="0.2"/>
  <cols>
    <col min="1" max="1" width="11.7109375" style="1" customWidth="1"/>
    <col min="2" max="2" width="39.140625" style="1" customWidth="1"/>
    <col min="3" max="4" width="17.140625" style="1" customWidth="1"/>
    <col min="5" max="6" width="15.85546875" style="1" customWidth="1"/>
    <col min="7" max="10" width="8.5703125" style="1" customWidth="1"/>
    <col min="11" max="11" width="10.5703125" style="1" customWidth="1"/>
    <col min="12" max="13" width="10.7109375" style="1" customWidth="1"/>
    <col min="14" max="14" width="13" style="1" customWidth="1"/>
    <col min="15" max="16384" width="11.42578125" style="1"/>
  </cols>
  <sheetData>
    <row r="2" spans="1:14" x14ac:dyDescent="0.2">
      <c r="N2" s="2"/>
    </row>
    <row r="3" spans="1:14" ht="19.5" x14ac:dyDescent="0.3">
      <c r="A3" s="124" t="s">
        <v>235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ht="18" x14ac:dyDescent="0.25">
      <c r="A4" s="125" t="s">
        <v>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14" ht="15.6" customHeight="1" x14ac:dyDescent="0.25">
      <c r="B5" s="125" t="s">
        <v>239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4" ht="10.9" customHeight="1" x14ac:dyDescent="0.2">
      <c r="A6" s="126"/>
      <c r="B6" s="126"/>
      <c r="C6" s="126"/>
      <c r="D6" s="126"/>
      <c r="E6" s="126"/>
    </row>
    <row r="7" spans="1:14" ht="16.5" x14ac:dyDescent="0.2">
      <c r="A7" s="111" t="s">
        <v>238</v>
      </c>
      <c r="B7" s="111"/>
      <c r="C7" s="111"/>
      <c r="D7" s="111"/>
      <c r="E7" s="111"/>
      <c r="F7" s="127"/>
      <c r="G7" s="127"/>
      <c r="H7" s="127"/>
      <c r="I7" s="127"/>
      <c r="J7" s="127"/>
      <c r="K7" s="127"/>
      <c r="L7" s="127"/>
      <c r="M7" s="33"/>
      <c r="N7" s="3"/>
    </row>
    <row r="8" spans="1:14" ht="16.5" x14ac:dyDescent="0.2">
      <c r="A8" s="111" t="s">
        <v>242</v>
      </c>
      <c r="B8" s="111"/>
      <c r="C8" s="111"/>
      <c r="D8" s="111"/>
      <c r="E8" s="111"/>
      <c r="F8" s="75"/>
      <c r="G8" s="75"/>
      <c r="H8" s="75"/>
      <c r="I8" s="75"/>
      <c r="J8" s="75"/>
      <c r="K8" s="75"/>
      <c r="L8" s="75"/>
      <c r="M8" s="75"/>
      <c r="N8" s="84" t="s">
        <v>236</v>
      </c>
    </row>
    <row r="9" spans="1:14" ht="13.5" x14ac:dyDescent="0.2">
      <c r="A9" s="113" t="s">
        <v>243</v>
      </c>
      <c r="B9" s="113"/>
      <c r="C9" s="113"/>
      <c r="D9" s="113"/>
      <c r="E9" s="113"/>
      <c r="H9" s="78"/>
      <c r="I9" s="78"/>
      <c r="J9" s="78"/>
      <c r="K9" s="78"/>
      <c r="L9" s="78"/>
      <c r="M9" s="78"/>
      <c r="N9" s="78"/>
    </row>
    <row r="10" spans="1:14" ht="6.6" customHeight="1" thickBot="1" x14ac:dyDescent="0.25">
      <c r="A10" s="83"/>
      <c r="B10" s="83"/>
      <c r="C10" s="83"/>
      <c r="D10" s="83"/>
      <c r="E10" s="83"/>
      <c r="H10" s="4"/>
      <c r="I10" s="4"/>
      <c r="J10" s="4"/>
      <c r="K10" s="4"/>
      <c r="L10" s="4"/>
      <c r="M10" s="4"/>
      <c r="N10" s="4"/>
    </row>
    <row r="11" spans="1:14" s="38" customFormat="1" ht="13.5" thickBot="1" x14ac:dyDescent="0.25">
      <c r="A11" s="92" t="s">
        <v>1</v>
      </c>
      <c r="B11" s="114" t="s">
        <v>20</v>
      </c>
      <c r="C11" s="93" t="s">
        <v>2</v>
      </c>
      <c r="D11" s="92" t="s">
        <v>2</v>
      </c>
      <c r="E11" s="92"/>
      <c r="F11" s="94"/>
      <c r="G11" s="117" t="s">
        <v>241</v>
      </c>
      <c r="H11" s="118"/>
      <c r="I11" s="121" t="s">
        <v>3</v>
      </c>
      <c r="J11" s="122"/>
      <c r="K11" s="122"/>
      <c r="L11" s="123"/>
      <c r="M11" s="95" t="s">
        <v>4</v>
      </c>
      <c r="N11" s="92" t="s">
        <v>5</v>
      </c>
    </row>
    <row r="12" spans="1:14" s="38" customFormat="1" ht="13.5" thickBot="1" x14ac:dyDescent="0.25">
      <c r="A12" s="96" t="s">
        <v>19</v>
      </c>
      <c r="B12" s="115"/>
      <c r="C12" s="97" t="s">
        <v>6</v>
      </c>
      <c r="D12" s="96" t="s">
        <v>127</v>
      </c>
      <c r="E12" s="96" t="s">
        <v>21</v>
      </c>
      <c r="F12" s="98" t="s">
        <v>240</v>
      </c>
      <c r="G12" s="119"/>
      <c r="H12" s="120"/>
      <c r="I12" s="121" t="s">
        <v>7</v>
      </c>
      <c r="J12" s="123"/>
      <c r="K12" s="121" t="s">
        <v>8</v>
      </c>
      <c r="L12" s="123"/>
      <c r="M12" s="99" t="s">
        <v>9</v>
      </c>
      <c r="N12" s="96" t="s">
        <v>10</v>
      </c>
    </row>
    <row r="13" spans="1:14" s="38" customFormat="1" ht="13.5" thickBot="1" x14ac:dyDescent="0.25">
      <c r="A13" s="100"/>
      <c r="B13" s="116"/>
      <c r="C13" s="101" t="s">
        <v>11</v>
      </c>
      <c r="D13" s="102"/>
      <c r="E13" s="100"/>
      <c r="F13" s="100"/>
      <c r="G13" s="103" t="s">
        <v>12</v>
      </c>
      <c r="H13" s="103" t="s">
        <v>13</v>
      </c>
      <c r="I13" s="103" t="s">
        <v>14</v>
      </c>
      <c r="J13" s="103" t="s">
        <v>15</v>
      </c>
      <c r="K13" s="103" t="s">
        <v>14</v>
      </c>
      <c r="L13" s="103" t="s">
        <v>15</v>
      </c>
      <c r="M13" s="100"/>
      <c r="N13" s="100" t="s">
        <v>16</v>
      </c>
    </row>
    <row r="14" spans="1:14" s="38" customFormat="1" ht="13.5" thickBot="1" x14ac:dyDescent="0.25">
      <c r="A14" s="42"/>
      <c r="B14" s="86" t="s">
        <v>244</v>
      </c>
      <c r="C14" s="40"/>
      <c r="D14" s="85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1:14" s="38" customFormat="1" ht="17.25" thickBot="1" x14ac:dyDescent="0.25">
      <c r="A15" s="43"/>
      <c r="B15" s="44" t="s">
        <v>128</v>
      </c>
      <c r="C15" s="32"/>
      <c r="D15" s="32"/>
      <c r="E15" s="5"/>
      <c r="F15" s="5"/>
      <c r="G15" s="6"/>
      <c r="H15" s="6"/>
      <c r="I15" s="35"/>
      <c r="J15" s="35"/>
      <c r="K15" s="35"/>
      <c r="L15" s="47"/>
      <c r="M15" s="49"/>
      <c r="N15" s="50"/>
    </row>
    <row r="16" spans="1:14" s="38" customFormat="1" ht="27.75" thickBot="1" x14ac:dyDescent="0.25">
      <c r="A16" s="27">
        <v>1</v>
      </c>
      <c r="B16" s="28" t="s">
        <v>129</v>
      </c>
      <c r="C16" s="45">
        <v>1071100</v>
      </c>
      <c r="D16" s="81">
        <v>0</v>
      </c>
      <c r="E16" s="46">
        <v>0</v>
      </c>
      <c r="F16" s="46">
        <v>0</v>
      </c>
      <c r="G16" s="6">
        <v>0</v>
      </c>
      <c r="H16" s="6">
        <v>0</v>
      </c>
      <c r="I16" s="35" t="s">
        <v>130</v>
      </c>
      <c r="J16" s="35" t="s">
        <v>131</v>
      </c>
      <c r="K16" s="35">
        <v>1500</v>
      </c>
      <c r="L16" s="47" t="s">
        <v>22</v>
      </c>
      <c r="M16" s="49" t="s">
        <v>28</v>
      </c>
      <c r="N16" s="50" t="s">
        <v>132</v>
      </c>
    </row>
    <row r="17" spans="1:14" s="38" customFormat="1" ht="14.25" thickBot="1" x14ac:dyDescent="0.25">
      <c r="A17" s="53"/>
      <c r="B17" s="54" t="s">
        <v>133</v>
      </c>
      <c r="C17" s="82">
        <f>SUM(C16)</f>
        <v>1071100</v>
      </c>
      <c r="D17" s="82">
        <f t="shared" ref="D17:F17" si="0">SUM(D16)</f>
        <v>0</v>
      </c>
      <c r="E17" s="82">
        <f t="shared" si="0"/>
        <v>0</v>
      </c>
      <c r="F17" s="82">
        <f t="shared" si="0"/>
        <v>0</v>
      </c>
      <c r="G17" s="6"/>
      <c r="H17" s="6"/>
      <c r="I17" s="35"/>
      <c r="J17" s="35"/>
      <c r="K17" s="35"/>
      <c r="L17" s="47"/>
      <c r="M17" s="49"/>
      <c r="N17" s="50"/>
    </row>
    <row r="18" spans="1:14" s="38" customFormat="1" ht="14.25" thickBot="1" x14ac:dyDescent="0.25">
      <c r="A18" s="30"/>
      <c r="B18" s="31"/>
      <c r="C18" s="45"/>
      <c r="D18" s="45"/>
      <c r="E18" s="46"/>
      <c r="F18" s="35"/>
      <c r="G18" s="14"/>
      <c r="H18" s="14"/>
      <c r="I18" s="56"/>
      <c r="J18" s="56"/>
      <c r="K18" s="56"/>
      <c r="L18" s="57"/>
      <c r="M18" s="57"/>
      <c r="N18" s="58"/>
    </row>
    <row r="19" spans="1:14" s="38" customFormat="1" ht="17.25" thickBot="1" x14ac:dyDescent="0.25">
      <c r="A19" s="104"/>
      <c r="B19" s="105" t="s">
        <v>17</v>
      </c>
      <c r="C19" s="110">
        <f>SUM(C17)</f>
        <v>1071100</v>
      </c>
      <c r="D19" s="110">
        <f t="shared" ref="D19:F19" si="1">SUM(D17)</f>
        <v>0</v>
      </c>
      <c r="E19" s="110">
        <f t="shared" si="1"/>
        <v>0</v>
      </c>
      <c r="F19" s="110">
        <f t="shared" si="1"/>
        <v>0</v>
      </c>
      <c r="G19" s="59"/>
      <c r="H19" s="59"/>
      <c r="I19" s="60"/>
      <c r="J19" s="61"/>
      <c r="K19" s="62"/>
      <c r="L19" s="63"/>
      <c r="M19" s="63"/>
      <c r="N19" s="63"/>
    </row>
    <row r="21" spans="1:14" ht="13.5" x14ac:dyDescent="0.25">
      <c r="A21" s="37" t="s">
        <v>232</v>
      </c>
      <c r="B21" s="37"/>
      <c r="C21" s="37"/>
      <c r="D21" s="37"/>
    </row>
  </sheetData>
  <mergeCells count="13">
    <mergeCell ref="A8:E8"/>
    <mergeCell ref="A9:E9"/>
    <mergeCell ref="A3:N3"/>
    <mergeCell ref="A4:N4"/>
    <mergeCell ref="A6:E6"/>
    <mergeCell ref="A7:E7"/>
    <mergeCell ref="F7:L7"/>
    <mergeCell ref="B5:N5"/>
    <mergeCell ref="B11:B13"/>
    <mergeCell ref="G11:H12"/>
    <mergeCell ref="I11:L11"/>
    <mergeCell ref="I12:J12"/>
    <mergeCell ref="K12:L12"/>
  </mergeCells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tabSelected="1" topLeftCell="A13" zoomScale="115" zoomScaleNormal="115" workbookViewId="0"/>
  </sheetViews>
  <sheetFormatPr baseColWidth="10" defaultColWidth="11.42578125" defaultRowHeight="12.75" x14ac:dyDescent="0.2"/>
  <cols>
    <col min="1" max="1" width="11.7109375" style="1" customWidth="1"/>
    <col min="2" max="2" width="39.140625" style="1" customWidth="1"/>
    <col min="3" max="4" width="17.140625" style="1" customWidth="1"/>
    <col min="5" max="6" width="15.85546875" style="1" customWidth="1"/>
    <col min="7" max="10" width="8.5703125" style="1" customWidth="1"/>
    <col min="11" max="11" width="10.5703125" style="1" customWidth="1"/>
    <col min="12" max="13" width="10.7109375" style="1" customWidth="1"/>
    <col min="14" max="14" width="13" style="1" customWidth="1"/>
    <col min="15" max="16384" width="11.42578125" style="1"/>
  </cols>
  <sheetData>
    <row r="2" spans="1:14" x14ac:dyDescent="0.2">
      <c r="N2" s="2"/>
    </row>
    <row r="3" spans="1:14" ht="19.5" x14ac:dyDescent="0.3">
      <c r="A3" s="124" t="s">
        <v>235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ht="18" x14ac:dyDescent="0.25">
      <c r="A4" s="125" t="s">
        <v>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14" ht="15.6" customHeight="1" x14ac:dyDescent="0.25">
      <c r="A5" s="80"/>
      <c r="B5" s="125" t="s">
        <v>239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4" ht="8.4499999999999993" customHeight="1" x14ac:dyDescent="0.2">
      <c r="A6" s="126"/>
      <c r="B6" s="126"/>
      <c r="C6" s="126"/>
      <c r="D6" s="126"/>
      <c r="E6" s="126"/>
      <c r="F6" s="1" t="s">
        <v>234</v>
      </c>
    </row>
    <row r="7" spans="1:14" ht="13.5" x14ac:dyDescent="0.2">
      <c r="A7" s="112" t="s">
        <v>238</v>
      </c>
      <c r="B7" s="112"/>
      <c r="C7" s="79"/>
      <c r="D7" s="79"/>
      <c r="E7" s="79"/>
      <c r="F7" s="127"/>
      <c r="G7" s="127"/>
      <c r="H7" s="127"/>
      <c r="I7" s="127"/>
      <c r="J7" s="127"/>
      <c r="K7" s="127"/>
      <c r="L7" s="127"/>
      <c r="M7" s="36"/>
      <c r="N7" s="3"/>
    </row>
    <row r="8" spans="1:14" ht="13.5" x14ac:dyDescent="0.2">
      <c r="A8" s="112" t="s">
        <v>266</v>
      </c>
      <c r="B8" s="112"/>
      <c r="C8" s="112"/>
      <c r="D8" s="112"/>
      <c r="E8" s="112"/>
      <c r="F8" s="75"/>
      <c r="G8" s="75"/>
      <c r="H8" s="75"/>
      <c r="I8" s="75"/>
      <c r="J8" s="75"/>
      <c r="K8" s="75"/>
      <c r="L8" s="75"/>
      <c r="M8" s="75"/>
      <c r="N8" s="3"/>
    </row>
    <row r="9" spans="1:14" ht="13.5" x14ac:dyDescent="0.2">
      <c r="A9" s="113" t="s">
        <v>237</v>
      </c>
      <c r="B9" s="113"/>
      <c r="H9" s="78"/>
      <c r="I9" s="78"/>
      <c r="J9" s="78"/>
      <c r="K9" s="78"/>
      <c r="L9" s="78"/>
      <c r="M9" s="78"/>
      <c r="N9" s="78"/>
    </row>
    <row r="10" spans="1:14" ht="14.25" thickBot="1" x14ac:dyDescent="0.25">
      <c r="A10" s="77"/>
      <c r="B10" s="77"/>
      <c r="H10" s="4"/>
      <c r="I10" s="4"/>
      <c r="J10" s="4"/>
      <c r="K10" s="4"/>
      <c r="L10" s="4"/>
      <c r="M10" s="4"/>
      <c r="N10" s="4"/>
    </row>
    <row r="11" spans="1:14" s="38" customFormat="1" ht="14.45" customHeight="1" thickBot="1" x14ac:dyDescent="0.25">
      <c r="A11" s="92" t="s">
        <v>1</v>
      </c>
      <c r="B11" s="114" t="s">
        <v>20</v>
      </c>
      <c r="C11" s="93" t="s">
        <v>2</v>
      </c>
      <c r="D11" s="92" t="s">
        <v>2</v>
      </c>
      <c r="E11" s="92"/>
      <c r="F11" s="94"/>
      <c r="G11" s="117" t="s">
        <v>241</v>
      </c>
      <c r="H11" s="118"/>
      <c r="I11" s="121" t="s">
        <v>3</v>
      </c>
      <c r="J11" s="122"/>
      <c r="K11" s="122"/>
      <c r="L11" s="123"/>
      <c r="M11" s="95" t="s">
        <v>4</v>
      </c>
      <c r="N11" s="92" t="s">
        <v>5</v>
      </c>
    </row>
    <row r="12" spans="1:14" s="38" customFormat="1" ht="13.5" thickBot="1" x14ac:dyDescent="0.25">
      <c r="A12" s="96" t="s">
        <v>19</v>
      </c>
      <c r="B12" s="115"/>
      <c r="C12" s="97" t="s">
        <v>6</v>
      </c>
      <c r="D12" s="96" t="s">
        <v>127</v>
      </c>
      <c r="E12" s="96" t="s">
        <v>21</v>
      </c>
      <c r="F12" s="98" t="s">
        <v>240</v>
      </c>
      <c r="G12" s="119"/>
      <c r="H12" s="120"/>
      <c r="I12" s="121" t="s">
        <v>7</v>
      </c>
      <c r="J12" s="123"/>
      <c r="K12" s="121" t="s">
        <v>8</v>
      </c>
      <c r="L12" s="123"/>
      <c r="M12" s="99" t="s">
        <v>9</v>
      </c>
      <c r="N12" s="96" t="s">
        <v>10</v>
      </c>
    </row>
    <row r="13" spans="1:14" s="38" customFormat="1" ht="13.5" thickBot="1" x14ac:dyDescent="0.25">
      <c r="A13" s="100"/>
      <c r="B13" s="116"/>
      <c r="C13" s="101" t="s">
        <v>11</v>
      </c>
      <c r="D13" s="102"/>
      <c r="E13" s="100"/>
      <c r="F13" s="100"/>
      <c r="G13" s="103" t="s">
        <v>12</v>
      </c>
      <c r="H13" s="103" t="s">
        <v>13</v>
      </c>
      <c r="I13" s="103" t="s">
        <v>14</v>
      </c>
      <c r="J13" s="103" t="s">
        <v>15</v>
      </c>
      <c r="K13" s="103" t="s">
        <v>14</v>
      </c>
      <c r="L13" s="103" t="s">
        <v>15</v>
      </c>
      <c r="M13" s="100"/>
      <c r="N13" s="100" t="s">
        <v>16</v>
      </c>
    </row>
    <row r="14" spans="1:14" s="38" customFormat="1" ht="27.75" thickBot="1" x14ac:dyDescent="0.25">
      <c r="A14" s="42"/>
      <c r="B14" s="87" t="s">
        <v>255</v>
      </c>
      <c r="C14" s="40"/>
      <c r="D14" s="85"/>
      <c r="E14" s="39"/>
      <c r="F14" s="39"/>
      <c r="G14" s="39"/>
      <c r="H14" s="39"/>
      <c r="I14" s="39"/>
      <c r="J14" s="39"/>
      <c r="K14" s="39"/>
      <c r="L14" s="39"/>
      <c r="M14" s="39"/>
      <c r="N14" s="41"/>
    </row>
    <row r="15" spans="1:14" s="38" customFormat="1" ht="26.25" thickBot="1" x14ac:dyDescent="0.25">
      <c r="A15" s="43"/>
      <c r="B15" s="44" t="s">
        <v>62</v>
      </c>
      <c r="C15" s="32"/>
      <c r="D15" s="32"/>
      <c r="E15" s="5"/>
      <c r="F15" s="5"/>
      <c r="G15" s="6"/>
      <c r="H15" s="6"/>
      <c r="I15" s="35"/>
      <c r="J15" s="35"/>
      <c r="K15" s="35"/>
      <c r="L15" s="47"/>
      <c r="M15" s="47"/>
      <c r="N15" s="48"/>
    </row>
    <row r="16" spans="1:14" s="38" customFormat="1" ht="135" x14ac:dyDescent="0.2">
      <c r="A16" s="24" t="s">
        <v>63</v>
      </c>
      <c r="B16" s="28" t="s">
        <v>64</v>
      </c>
      <c r="C16" s="32">
        <v>0</v>
      </c>
      <c r="D16" s="34">
        <v>14384105.84</v>
      </c>
      <c r="E16" s="5">
        <v>14257147.73</v>
      </c>
      <c r="F16" s="32">
        <v>0</v>
      </c>
      <c r="G16" s="6">
        <v>1</v>
      </c>
      <c r="H16" s="6">
        <f t="shared" ref="H16:H18" si="0">(F16*100%)/D16</f>
        <v>0</v>
      </c>
      <c r="I16" s="35">
        <v>37900</v>
      </c>
      <c r="J16" s="35" t="s">
        <v>87</v>
      </c>
      <c r="K16" s="35">
        <v>20000</v>
      </c>
      <c r="L16" s="47" t="s">
        <v>22</v>
      </c>
      <c r="M16" s="49" t="s">
        <v>233</v>
      </c>
      <c r="N16" s="50" t="s">
        <v>83</v>
      </c>
    </row>
    <row r="17" spans="1:14" s="38" customFormat="1" ht="81" x14ac:dyDescent="0.2">
      <c r="A17" s="24" t="s">
        <v>65</v>
      </c>
      <c r="B17" s="28" t="s">
        <v>66</v>
      </c>
      <c r="C17" s="32">
        <v>0</v>
      </c>
      <c r="D17" s="34">
        <v>15581422.439999999</v>
      </c>
      <c r="E17" s="5">
        <v>15581422.439999999</v>
      </c>
      <c r="F17" s="32">
        <v>0</v>
      </c>
      <c r="G17" s="6">
        <v>1</v>
      </c>
      <c r="H17" s="6">
        <f t="shared" si="0"/>
        <v>0</v>
      </c>
      <c r="I17" s="35">
        <v>42200</v>
      </c>
      <c r="J17" s="35" t="s">
        <v>87</v>
      </c>
      <c r="K17" s="35">
        <v>15000</v>
      </c>
      <c r="L17" s="47" t="s">
        <v>22</v>
      </c>
      <c r="M17" s="49" t="s">
        <v>85</v>
      </c>
      <c r="N17" s="50" t="s">
        <v>83</v>
      </c>
    </row>
    <row r="18" spans="1:14" s="38" customFormat="1" ht="26.25" thickBot="1" x14ac:dyDescent="0.25">
      <c r="A18" s="30">
        <v>1</v>
      </c>
      <c r="B18" s="28" t="s">
        <v>218</v>
      </c>
      <c r="C18" s="32">
        <v>0</v>
      </c>
      <c r="D18" s="34">
        <v>35113.279999999999</v>
      </c>
      <c r="E18" s="5">
        <v>0</v>
      </c>
      <c r="F18" s="5">
        <v>0</v>
      </c>
      <c r="G18" s="6">
        <v>0</v>
      </c>
      <c r="H18" s="6">
        <f t="shared" si="0"/>
        <v>0</v>
      </c>
      <c r="I18" s="35" t="s">
        <v>130</v>
      </c>
      <c r="J18" s="35" t="s">
        <v>131</v>
      </c>
      <c r="K18" s="35">
        <v>15000</v>
      </c>
      <c r="L18" s="47" t="s">
        <v>22</v>
      </c>
      <c r="M18" s="49" t="s">
        <v>85</v>
      </c>
      <c r="N18" s="50" t="s">
        <v>83</v>
      </c>
    </row>
    <row r="19" spans="1:14" s="38" customFormat="1" ht="16.5" thickBot="1" x14ac:dyDescent="0.25">
      <c r="A19" s="53"/>
      <c r="B19" s="54" t="s">
        <v>82</v>
      </c>
      <c r="C19" s="55">
        <f>SUM(C16:C18)</f>
        <v>0</v>
      </c>
      <c r="D19" s="55">
        <f t="shared" ref="D19:F19" si="1">SUM(D16:D18)</f>
        <v>30000641.560000002</v>
      </c>
      <c r="E19" s="55">
        <f t="shared" si="1"/>
        <v>29838570.170000002</v>
      </c>
      <c r="F19" s="55">
        <f t="shared" si="1"/>
        <v>0</v>
      </c>
      <c r="G19" s="6"/>
      <c r="H19" s="6"/>
      <c r="I19" s="35"/>
      <c r="J19" s="35"/>
      <c r="K19" s="35"/>
      <c r="L19" s="47"/>
      <c r="M19" s="47"/>
      <c r="N19" s="48"/>
    </row>
    <row r="20" spans="1:14" ht="13.5" x14ac:dyDescent="0.2">
      <c r="A20" s="11"/>
      <c r="B20" s="12"/>
      <c r="C20" s="16"/>
      <c r="D20" s="16"/>
      <c r="E20" s="17"/>
      <c r="F20" s="8"/>
      <c r="G20" s="6"/>
      <c r="H20" s="7"/>
      <c r="I20" s="8"/>
      <c r="J20" s="8"/>
      <c r="K20" s="8"/>
      <c r="L20" s="9"/>
      <c r="M20" s="9"/>
      <c r="N20" s="25"/>
    </row>
    <row r="21" spans="1:14" ht="14.25" thickBot="1" x14ac:dyDescent="0.25">
      <c r="A21" s="11"/>
      <c r="B21" s="12"/>
      <c r="C21" s="16"/>
      <c r="D21" s="16"/>
      <c r="E21" s="17"/>
      <c r="F21" s="8"/>
      <c r="G21" s="14"/>
      <c r="H21" s="15"/>
      <c r="I21" s="13"/>
      <c r="J21" s="13"/>
      <c r="K21" s="13"/>
      <c r="L21" s="18"/>
      <c r="M21" s="18"/>
      <c r="N21" s="26"/>
    </row>
    <row r="22" spans="1:14" ht="16.5" thickBot="1" x14ac:dyDescent="0.25">
      <c r="A22" s="104"/>
      <c r="B22" s="105" t="s">
        <v>17</v>
      </c>
      <c r="C22" s="106">
        <f>(C19)</f>
        <v>0</v>
      </c>
      <c r="D22" s="106">
        <f t="shared" ref="D22:F22" si="2">(D19)</f>
        <v>30000641.560000002</v>
      </c>
      <c r="E22" s="106">
        <f t="shared" si="2"/>
        <v>29838570.170000002</v>
      </c>
      <c r="F22" s="106">
        <f t="shared" si="2"/>
        <v>0</v>
      </c>
      <c r="G22" s="19"/>
      <c r="H22" s="19"/>
      <c r="I22" s="20"/>
      <c r="J22" s="21"/>
      <c r="K22" s="22"/>
      <c r="L22" s="23"/>
      <c r="M22" s="23"/>
      <c r="N22" s="23"/>
    </row>
    <row r="24" spans="1:14" ht="13.5" x14ac:dyDescent="0.25">
      <c r="A24" s="37" t="s">
        <v>232</v>
      </c>
      <c r="B24" s="37"/>
      <c r="C24" s="37"/>
      <c r="D24" s="37"/>
    </row>
  </sheetData>
  <mergeCells count="13">
    <mergeCell ref="A8:E8"/>
    <mergeCell ref="A9:B9"/>
    <mergeCell ref="B5:N5"/>
    <mergeCell ref="A3:N3"/>
    <mergeCell ref="A4:N4"/>
    <mergeCell ref="A6:E6"/>
    <mergeCell ref="F7:L7"/>
    <mergeCell ref="A7:B7"/>
    <mergeCell ref="B11:B13"/>
    <mergeCell ref="G11:H12"/>
    <mergeCell ref="I11:L11"/>
    <mergeCell ref="I12:J12"/>
    <mergeCell ref="K12:L12"/>
  </mergeCells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3"/>
  <sheetViews>
    <sheetView zoomScale="115" zoomScaleNormal="115" workbookViewId="0"/>
  </sheetViews>
  <sheetFormatPr baseColWidth="10" defaultColWidth="11.42578125" defaultRowHeight="12.75" x14ac:dyDescent="0.2"/>
  <cols>
    <col min="1" max="1" width="11.7109375" style="1" customWidth="1"/>
    <col min="2" max="2" width="39.140625" style="1" customWidth="1"/>
    <col min="3" max="4" width="17.140625" style="1" customWidth="1"/>
    <col min="5" max="6" width="15.85546875" style="1" customWidth="1"/>
    <col min="7" max="10" width="8.5703125" style="1" customWidth="1"/>
    <col min="11" max="11" width="10.5703125" style="1" customWidth="1"/>
    <col min="12" max="13" width="10.7109375" style="1" customWidth="1"/>
    <col min="14" max="14" width="13" style="1" customWidth="1"/>
    <col min="15" max="16384" width="11.42578125" style="1"/>
  </cols>
  <sheetData>
    <row r="2" spans="1:14" x14ac:dyDescent="0.2">
      <c r="N2" s="2"/>
    </row>
    <row r="3" spans="1:14" ht="19.5" x14ac:dyDescent="0.3">
      <c r="A3" s="124" t="s">
        <v>235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ht="18" x14ac:dyDescent="0.25">
      <c r="A4" s="125" t="s">
        <v>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14" ht="15.6" customHeight="1" x14ac:dyDescent="0.25">
      <c r="B5" s="125" t="s">
        <v>239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4" ht="10.9" customHeight="1" x14ac:dyDescent="0.2">
      <c r="A6" s="126"/>
      <c r="B6" s="126"/>
      <c r="C6" s="126"/>
      <c r="D6" s="126"/>
      <c r="E6" s="126"/>
    </row>
    <row r="7" spans="1:14" ht="16.5" x14ac:dyDescent="0.2">
      <c r="A7" s="111" t="s">
        <v>238</v>
      </c>
      <c r="B7" s="111"/>
      <c r="C7" s="111"/>
      <c r="D7" s="111"/>
      <c r="E7" s="111"/>
      <c r="F7" s="127"/>
      <c r="G7" s="127"/>
      <c r="H7" s="127"/>
      <c r="I7" s="127"/>
      <c r="J7" s="127"/>
      <c r="K7" s="127"/>
      <c r="L7" s="127"/>
      <c r="M7" s="76"/>
      <c r="N7" s="3"/>
    </row>
    <row r="8" spans="1:14" ht="16.5" x14ac:dyDescent="0.2">
      <c r="A8" s="111" t="s">
        <v>266</v>
      </c>
      <c r="B8" s="111"/>
      <c r="C8" s="111"/>
      <c r="D8" s="111"/>
      <c r="E8" s="111"/>
      <c r="F8" s="76"/>
      <c r="G8" s="76"/>
      <c r="H8" s="76"/>
      <c r="I8" s="76"/>
      <c r="J8" s="76"/>
      <c r="K8" s="76"/>
      <c r="L8" s="76"/>
      <c r="M8" s="76"/>
      <c r="N8" s="84" t="s">
        <v>236</v>
      </c>
    </row>
    <row r="9" spans="1:14" ht="16.5" x14ac:dyDescent="0.3">
      <c r="A9" s="128" t="s">
        <v>243</v>
      </c>
      <c r="B9" s="128"/>
      <c r="C9" s="128"/>
      <c r="D9" s="128"/>
      <c r="E9" s="128"/>
      <c r="H9" s="78"/>
      <c r="I9" s="78"/>
      <c r="J9" s="78"/>
      <c r="K9" s="78"/>
      <c r="L9" s="78"/>
      <c r="M9" s="78"/>
      <c r="N9" s="78"/>
    </row>
    <row r="10" spans="1:14" ht="6.6" customHeight="1" thickBot="1" x14ac:dyDescent="0.25">
      <c r="A10" s="83"/>
      <c r="B10" s="83"/>
      <c r="C10" s="83"/>
      <c r="D10" s="83"/>
      <c r="E10" s="83"/>
      <c r="H10" s="4"/>
      <c r="I10" s="4"/>
      <c r="J10" s="4"/>
      <c r="K10" s="4"/>
      <c r="L10" s="4"/>
      <c r="M10" s="4"/>
      <c r="N10" s="4"/>
    </row>
    <row r="11" spans="1:14" s="38" customFormat="1" ht="13.5" thickBot="1" x14ac:dyDescent="0.25">
      <c r="A11" s="92" t="s">
        <v>1</v>
      </c>
      <c r="B11" s="114" t="s">
        <v>20</v>
      </c>
      <c r="C11" s="93" t="s">
        <v>2</v>
      </c>
      <c r="D11" s="92" t="s">
        <v>2</v>
      </c>
      <c r="E11" s="92"/>
      <c r="F11" s="94"/>
      <c r="G11" s="117" t="s">
        <v>241</v>
      </c>
      <c r="H11" s="118"/>
      <c r="I11" s="121" t="s">
        <v>3</v>
      </c>
      <c r="J11" s="122"/>
      <c r="K11" s="122"/>
      <c r="L11" s="123"/>
      <c r="M11" s="95" t="s">
        <v>4</v>
      </c>
      <c r="N11" s="92" t="s">
        <v>5</v>
      </c>
    </row>
    <row r="12" spans="1:14" s="38" customFormat="1" ht="13.5" thickBot="1" x14ac:dyDescent="0.25">
      <c r="A12" s="96" t="s">
        <v>19</v>
      </c>
      <c r="B12" s="115"/>
      <c r="C12" s="97" t="s">
        <v>6</v>
      </c>
      <c r="D12" s="96" t="s">
        <v>127</v>
      </c>
      <c r="E12" s="96" t="s">
        <v>21</v>
      </c>
      <c r="F12" s="98" t="s">
        <v>240</v>
      </c>
      <c r="G12" s="119"/>
      <c r="H12" s="120"/>
      <c r="I12" s="121" t="s">
        <v>7</v>
      </c>
      <c r="J12" s="123"/>
      <c r="K12" s="121" t="s">
        <v>8</v>
      </c>
      <c r="L12" s="123"/>
      <c r="M12" s="99" t="s">
        <v>9</v>
      </c>
      <c r="N12" s="96" t="s">
        <v>10</v>
      </c>
    </row>
    <row r="13" spans="1:14" s="38" customFormat="1" ht="13.5" thickBot="1" x14ac:dyDescent="0.25">
      <c r="A13" s="100"/>
      <c r="B13" s="116"/>
      <c r="C13" s="101" t="s">
        <v>11</v>
      </c>
      <c r="D13" s="102"/>
      <c r="E13" s="100"/>
      <c r="F13" s="100"/>
      <c r="G13" s="103" t="s">
        <v>12</v>
      </c>
      <c r="H13" s="103" t="s">
        <v>13</v>
      </c>
      <c r="I13" s="103" t="s">
        <v>14</v>
      </c>
      <c r="J13" s="103" t="s">
        <v>15</v>
      </c>
      <c r="K13" s="103" t="s">
        <v>14</v>
      </c>
      <c r="L13" s="103" t="s">
        <v>15</v>
      </c>
      <c r="M13" s="100"/>
      <c r="N13" s="100" t="s">
        <v>16</v>
      </c>
    </row>
    <row r="14" spans="1:14" s="38" customFormat="1" ht="27.75" thickBot="1" x14ac:dyDescent="0.25">
      <c r="A14" s="42"/>
      <c r="B14" s="87" t="s">
        <v>255</v>
      </c>
      <c r="C14" s="40"/>
      <c r="D14" s="85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1:14" s="38" customFormat="1" ht="26.25" thickBot="1" x14ac:dyDescent="0.25">
      <c r="A15" s="43"/>
      <c r="B15" s="44" t="s">
        <v>215</v>
      </c>
      <c r="C15" s="32"/>
      <c r="D15" s="32"/>
      <c r="E15" s="5"/>
      <c r="F15" s="5"/>
      <c r="G15" s="6"/>
      <c r="H15" s="6"/>
      <c r="I15" s="35"/>
      <c r="J15" s="35"/>
      <c r="K15" s="35"/>
      <c r="L15" s="47"/>
      <c r="M15" s="49"/>
      <c r="N15" s="50"/>
    </row>
    <row r="16" spans="1:14" s="38" customFormat="1" ht="27.75" thickBot="1" x14ac:dyDescent="0.25">
      <c r="A16" s="30">
        <v>26</v>
      </c>
      <c r="B16" s="31" t="s">
        <v>216</v>
      </c>
      <c r="C16" s="32">
        <v>12</v>
      </c>
      <c r="D16" s="34">
        <v>12</v>
      </c>
      <c r="E16" s="5">
        <v>0</v>
      </c>
      <c r="F16" s="5">
        <v>0</v>
      </c>
      <c r="G16" s="6">
        <v>0</v>
      </c>
      <c r="H16" s="6">
        <f t="shared" ref="H16" si="0">(F16*100%)/D16</f>
        <v>0</v>
      </c>
      <c r="I16" s="35">
        <v>1</v>
      </c>
      <c r="J16" s="35" t="s">
        <v>131</v>
      </c>
      <c r="K16" s="35">
        <v>250</v>
      </c>
      <c r="L16" s="47" t="s">
        <v>22</v>
      </c>
      <c r="M16" s="49" t="s">
        <v>85</v>
      </c>
      <c r="N16" s="50" t="s">
        <v>213</v>
      </c>
    </row>
    <row r="17" spans="1:14" s="38" customFormat="1" ht="16.5" thickBot="1" x14ac:dyDescent="0.25">
      <c r="A17" s="53"/>
      <c r="B17" s="54" t="s">
        <v>217</v>
      </c>
      <c r="C17" s="55">
        <f>SUM(C15:C16)</f>
        <v>12</v>
      </c>
      <c r="D17" s="55">
        <f t="shared" ref="D17:F17" si="1">SUM(D15:D16)</f>
        <v>12</v>
      </c>
      <c r="E17" s="55">
        <f t="shared" si="1"/>
        <v>0</v>
      </c>
      <c r="F17" s="55">
        <f t="shared" si="1"/>
        <v>0</v>
      </c>
      <c r="G17" s="6"/>
      <c r="H17" s="6"/>
      <c r="I17" s="35"/>
      <c r="J17" s="35"/>
      <c r="K17" s="35"/>
      <c r="L17" s="47"/>
      <c r="M17" s="49"/>
      <c r="N17" s="50"/>
    </row>
    <row r="18" spans="1:14" s="38" customFormat="1" ht="13.5" x14ac:dyDescent="0.2">
      <c r="A18" s="30"/>
      <c r="B18" s="31"/>
      <c r="C18" s="45"/>
      <c r="D18" s="45"/>
      <c r="E18" s="46"/>
      <c r="F18" s="35"/>
      <c r="G18" s="6"/>
      <c r="H18" s="6"/>
      <c r="I18" s="35"/>
      <c r="J18" s="35"/>
      <c r="K18" s="35"/>
      <c r="L18" s="47"/>
      <c r="M18" s="47"/>
      <c r="N18" s="48"/>
    </row>
    <row r="19" spans="1:14" s="38" customFormat="1" ht="13.5" x14ac:dyDescent="0.2">
      <c r="A19" s="30"/>
      <c r="B19" s="31"/>
      <c r="C19" s="45"/>
      <c r="D19" s="45"/>
      <c r="E19" s="46"/>
      <c r="F19" s="35"/>
      <c r="G19" s="6"/>
      <c r="H19" s="6"/>
      <c r="I19" s="35"/>
      <c r="J19" s="35"/>
      <c r="K19" s="35"/>
      <c r="L19" s="47"/>
      <c r="M19" s="47"/>
      <c r="N19" s="48"/>
    </row>
    <row r="20" spans="1:14" s="38" customFormat="1" ht="14.25" thickBot="1" x14ac:dyDescent="0.25">
      <c r="A20" s="30"/>
      <c r="B20" s="31"/>
      <c r="C20" s="45"/>
      <c r="D20" s="45"/>
      <c r="E20" s="46"/>
      <c r="F20" s="35"/>
      <c r="G20" s="14"/>
      <c r="H20" s="14"/>
      <c r="I20" s="56"/>
      <c r="J20" s="56"/>
      <c r="K20" s="56"/>
      <c r="L20" s="57"/>
      <c r="M20" s="57"/>
      <c r="N20" s="58"/>
    </row>
    <row r="21" spans="1:14" s="38" customFormat="1" ht="16.5" thickBot="1" x14ac:dyDescent="0.25">
      <c r="A21" s="104"/>
      <c r="B21" s="105" t="s">
        <v>17</v>
      </c>
      <c r="C21" s="106">
        <f>(C17)</f>
        <v>12</v>
      </c>
      <c r="D21" s="106">
        <f t="shared" ref="D21:F21" si="2">(D17)</f>
        <v>12</v>
      </c>
      <c r="E21" s="106">
        <f t="shared" si="2"/>
        <v>0</v>
      </c>
      <c r="F21" s="106">
        <f t="shared" si="2"/>
        <v>0</v>
      </c>
      <c r="G21" s="59"/>
      <c r="H21" s="59"/>
      <c r="I21" s="60"/>
      <c r="J21" s="61"/>
      <c r="K21" s="62"/>
      <c r="L21" s="63"/>
      <c r="M21" s="63"/>
      <c r="N21" s="63"/>
    </row>
    <row r="23" spans="1:14" ht="13.5" x14ac:dyDescent="0.25">
      <c r="A23" s="37" t="s">
        <v>232</v>
      </c>
      <c r="B23" s="37"/>
      <c r="C23" s="37"/>
      <c r="D23" s="37"/>
    </row>
  </sheetData>
  <mergeCells count="13">
    <mergeCell ref="A3:N3"/>
    <mergeCell ref="A4:N4"/>
    <mergeCell ref="A6:E6"/>
    <mergeCell ref="A7:E7"/>
    <mergeCell ref="F7:L7"/>
    <mergeCell ref="B5:N5"/>
    <mergeCell ref="A8:E8"/>
    <mergeCell ref="A9:E9"/>
    <mergeCell ref="B11:B13"/>
    <mergeCell ref="G11:H12"/>
    <mergeCell ref="I11:L11"/>
    <mergeCell ref="I12:J12"/>
    <mergeCell ref="K12:L12"/>
  </mergeCells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3"/>
  <sheetViews>
    <sheetView topLeftCell="A10" zoomScale="115" zoomScaleNormal="115" workbookViewId="0">
      <selection activeCell="C17" sqref="C17"/>
    </sheetView>
  </sheetViews>
  <sheetFormatPr baseColWidth="10" defaultColWidth="11.42578125" defaultRowHeight="12.75" x14ac:dyDescent="0.2"/>
  <cols>
    <col min="1" max="1" width="11.7109375" style="1" customWidth="1"/>
    <col min="2" max="2" width="39.140625" style="1" customWidth="1"/>
    <col min="3" max="4" width="17.140625" style="1" customWidth="1"/>
    <col min="5" max="6" width="15.85546875" style="1" customWidth="1"/>
    <col min="7" max="10" width="8.5703125" style="1" customWidth="1"/>
    <col min="11" max="11" width="10.5703125" style="1" customWidth="1"/>
    <col min="12" max="13" width="10.7109375" style="1" customWidth="1"/>
    <col min="14" max="14" width="13" style="1" customWidth="1"/>
    <col min="15" max="16384" width="11.42578125" style="1"/>
  </cols>
  <sheetData>
    <row r="2" spans="1:14" x14ac:dyDescent="0.2">
      <c r="N2" s="2"/>
    </row>
    <row r="3" spans="1:14" ht="19.5" x14ac:dyDescent="0.3">
      <c r="A3" s="124" t="s">
        <v>235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ht="18" x14ac:dyDescent="0.25">
      <c r="A4" s="125" t="s">
        <v>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14" ht="15.6" customHeight="1" x14ac:dyDescent="0.25">
      <c r="B5" s="125" t="s">
        <v>239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4" ht="10.9" customHeight="1" x14ac:dyDescent="0.2">
      <c r="A6" s="126"/>
      <c r="B6" s="126"/>
      <c r="C6" s="126"/>
      <c r="D6" s="126"/>
      <c r="E6" s="126"/>
    </row>
    <row r="7" spans="1:14" ht="16.5" x14ac:dyDescent="0.2">
      <c r="A7" s="111" t="s">
        <v>238</v>
      </c>
      <c r="B7" s="111"/>
      <c r="C7" s="111"/>
      <c r="D7" s="111"/>
      <c r="E7" s="111"/>
      <c r="F7" s="127"/>
      <c r="G7" s="127"/>
      <c r="H7" s="127"/>
      <c r="I7" s="127"/>
      <c r="J7" s="127"/>
      <c r="K7" s="127"/>
      <c r="L7" s="127"/>
      <c r="M7" s="76"/>
      <c r="N7" s="3"/>
    </row>
    <row r="8" spans="1:14" ht="16.5" x14ac:dyDescent="0.2">
      <c r="A8" s="111" t="s">
        <v>266</v>
      </c>
      <c r="B8" s="111"/>
      <c r="C8" s="111"/>
      <c r="D8" s="111"/>
      <c r="E8" s="111"/>
      <c r="F8" s="76"/>
      <c r="G8" s="76"/>
      <c r="H8" s="76"/>
      <c r="I8" s="76"/>
      <c r="J8" s="76"/>
      <c r="K8" s="76"/>
      <c r="L8" s="76"/>
      <c r="M8" s="76"/>
      <c r="N8" s="84" t="s">
        <v>236</v>
      </c>
    </row>
    <row r="9" spans="1:14" ht="16.5" x14ac:dyDescent="0.3">
      <c r="A9" s="128" t="s">
        <v>243</v>
      </c>
      <c r="B9" s="128"/>
      <c r="C9" s="128"/>
      <c r="D9" s="128"/>
      <c r="E9" s="128"/>
      <c r="H9" s="78"/>
      <c r="I9" s="78"/>
      <c r="J9" s="78"/>
      <c r="K9" s="78"/>
      <c r="L9" s="78"/>
      <c r="M9" s="78"/>
      <c r="N9" s="78"/>
    </row>
    <row r="10" spans="1:14" ht="6.6" customHeight="1" thickBot="1" x14ac:dyDescent="0.25">
      <c r="A10" s="83"/>
      <c r="B10" s="83"/>
      <c r="C10" s="83"/>
      <c r="D10" s="83"/>
      <c r="E10" s="83"/>
      <c r="H10" s="4"/>
      <c r="I10" s="4"/>
      <c r="J10" s="4"/>
      <c r="K10" s="4"/>
      <c r="L10" s="4"/>
      <c r="M10" s="4"/>
      <c r="N10" s="4"/>
    </row>
    <row r="11" spans="1:14" s="38" customFormat="1" ht="13.5" thickBot="1" x14ac:dyDescent="0.25">
      <c r="A11" s="92" t="s">
        <v>1</v>
      </c>
      <c r="B11" s="114" t="s">
        <v>20</v>
      </c>
      <c r="C11" s="93" t="s">
        <v>2</v>
      </c>
      <c r="D11" s="92" t="s">
        <v>2</v>
      </c>
      <c r="E11" s="92"/>
      <c r="F11" s="94"/>
      <c r="G11" s="117" t="s">
        <v>241</v>
      </c>
      <c r="H11" s="118"/>
      <c r="I11" s="121" t="s">
        <v>3</v>
      </c>
      <c r="J11" s="122"/>
      <c r="K11" s="122"/>
      <c r="L11" s="123"/>
      <c r="M11" s="95" t="s">
        <v>4</v>
      </c>
      <c r="N11" s="92" t="s">
        <v>5</v>
      </c>
    </row>
    <row r="12" spans="1:14" s="38" customFormat="1" ht="13.5" thickBot="1" x14ac:dyDescent="0.25">
      <c r="A12" s="96" t="s">
        <v>19</v>
      </c>
      <c r="B12" s="115"/>
      <c r="C12" s="97" t="s">
        <v>6</v>
      </c>
      <c r="D12" s="96" t="s">
        <v>127</v>
      </c>
      <c r="E12" s="96" t="s">
        <v>21</v>
      </c>
      <c r="F12" s="98" t="s">
        <v>240</v>
      </c>
      <c r="G12" s="119"/>
      <c r="H12" s="120"/>
      <c r="I12" s="121" t="s">
        <v>7</v>
      </c>
      <c r="J12" s="123"/>
      <c r="K12" s="121" t="s">
        <v>8</v>
      </c>
      <c r="L12" s="123"/>
      <c r="M12" s="99" t="s">
        <v>9</v>
      </c>
      <c r="N12" s="96" t="s">
        <v>10</v>
      </c>
    </row>
    <row r="13" spans="1:14" s="38" customFormat="1" ht="13.5" thickBot="1" x14ac:dyDescent="0.25">
      <c r="A13" s="100"/>
      <c r="B13" s="116"/>
      <c r="C13" s="101" t="s">
        <v>11</v>
      </c>
      <c r="D13" s="102"/>
      <c r="E13" s="100"/>
      <c r="F13" s="100"/>
      <c r="G13" s="103" t="s">
        <v>12</v>
      </c>
      <c r="H13" s="103" t="s">
        <v>13</v>
      </c>
      <c r="I13" s="103" t="s">
        <v>14</v>
      </c>
      <c r="J13" s="103" t="s">
        <v>15</v>
      </c>
      <c r="K13" s="103" t="s">
        <v>14</v>
      </c>
      <c r="L13" s="103" t="s">
        <v>15</v>
      </c>
      <c r="M13" s="100"/>
      <c r="N13" s="100" t="s">
        <v>16</v>
      </c>
    </row>
    <row r="14" spans="1:14" s="38" customFormat="1" ht="27.75" thickBot="1" x14ac:dyDescent="0.25">
      <c r="A14" s="42"/>
      <c r="B14" s="87" t="s">
        <v>255</v>
      </c>
      <c r="C14" s="40"/>
      <c r="D14" s="85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1:14" s="38" customFormat="1" ht="39" thickBot="1" x14ac:dyDescent="0.25">
      <c r="A15" s="43"/>
      <c r="B15" s="44" t="s">
        <v>230</v>
      </c>
      <c r="C15" s="32"/>
      <c r="D15" s="32"/>
      <c r="E15" s="5"/>
      <c r="F15" s="5"/>
      <c r="G15" s="6"/>
      <c r="H15" s="6"/>
      <c r="I15" s="35"/>
      <c r="J15" s="35"/>
      <c r="K15" s="35"/>
      <c r="L15" s="47"/>
      <c r="M15" s="49"/>
      <c r="N15" s="50"/>
    </row>
    <row r="16" spans="1:14" s="38" customFormat="1" ht="27.75" thickBot="1" x14ac:dyDescent="0.25">
      <c r="A16" s="30">
        <v>25</v>
      </c>
      <c r="B16" s="31" t="s">
        <v>212</v>
      </c>
      <c r="C16" s="32">
        <v>100000000</v>
      </c>
      <c r="D16" s="34">
        <v>4193.0200000000004</v>
      </c>
      <c r="E16" s="5">
        <v>0</v>
      </c>
      <c r="F16" s="5">
        <v>0</v>
      </c>
      <c r="G16" s="6">
        <v>0</v>
      </c>
      <c r="H16" s="6">
        <f t="shared" ref="H16" si="0">(F16*100%)/D16</f>
        <v>0</v>
      </c>
      <c r="I16" s="35">
        <v>26</v>
      </c>
      <c r="J16" s="35" t="s">
        <v>131</v>
      </c>
      <c r="K16" s="35">
        <v>24802</v>
      </c>
      <c r="L16" s="47" t="s">
        <v>22</v>
      </c>
      <c r="M16" s="49" t="s">
        <v>85</v>
      </c>
      <c r="N16" s="50" t="s">
        <v>213</v>
      </c>
    </row>
    <row r="17" spans="1:14" s="38" customFormat="1" ht="16.5" thickBot="1" x14ac:dyDescent="0.25">
      <c r="A17" s="53"/>
      <c r="B17" s="54" t="s">
        <v>214</v>
      </c>
      <c r="C17" s="55">
        <f>SUM(C15:C16)</f>
        <v>100000000</v>
      </c>
      <c r="D17" s="55">
        <f t="shared" ref="D17:F17" si="1">SUM(D15:D16)</f>
        <v>4193.0200000000004</v>
      </c>
      <c r="E17" s="55">
        <f t="shared" si="1"/>
        <v>0</v>
      </c>
      <c r="F17" s="55">
        <f t="shared" si="1"/>
        <v>0</v>
      </c>
      <c r="G17" s="6"/>
      <c r="H17" s="6"/>
      <c r="I17" s="35"/>
      <c r="J17" s="35"/>
      <c r="K17" s="35"/>
      <c r="L17" s="47"/>
      <c r="M17" s="49"/>
      <c r="N17" s="50"/>
    </row>
    <row r="18" spans="1:14" s="38" customFormat="1" ht="13.5" x14ac:dyDescent="0.2">
      <c r="A18" s="30"/>
      <c r="B18" s="31"/>
      <c r="C18" s="45"/>
      <c r="D18" s="45"/>
      <c r="E18" s="46"/>
      <c r="F18" s="35"/>
      <c r="G18" s="6"/>
      <c r="H18" s="6"/>
      <c r="I18" s="35"/>
      <c r="J18" s="35"/>
      <c r="K18" s="35"/>
      <c r="L18" s="47"/>
      <c r="M18" s="47"/>
      <c r="N18" s="48"/>
    </row>
    <row r="19" spans="1:14" s="38" customFormat="1" ht="13.5" x14ac:dyDescent="0.2">
      <c r="A19" s="30"/>
      <c r="B19" s="31"/>
      <c r="C19" s="45"/>
      <c r="D19" s="45"/>
      <c r="E19" s="46"/>
      <c r="F19" s="35"/>
      <c r="G19" s="6"/>
      <c r="H19" s="6"/>
      <c r="I19" s="35"/>
      <c r="J19" s="35"/>
      <c r="K19" s="35"/>
      <c r="L19" s="47"/>
      <c r="M19" s="47"/>
      <c r="N19" s="48"/>
    </row>
    <row r="20" spans="1:14" s="38" customFormat="1" ht="14.25" thickBot="1" x14ac:dyDescent="0.25">
      <c r="A20" s="30"/>
      <c r="B20" s="31"/>
      <c r="C20" s="45"/>
      <c r="D20" s="45"/>
      <c r="E20" s="46"/>
      <c r="F20" s="35"/>
      <c r="G20" s="14"/>
      <c r="H20" s="14"/>
      <c r="I20" s="56"/>
      <c r="J20" s="56"/>
      <c r="K20" s="56"/>
      <c r="L20" s="57"/>
      <c r="M20" s="57"/>
      <c r="N20" s="58"/>
    </row>
    <row r="21" spans="1:14" s="38" customFormat="1" ht="16.5" thickBot="1" x14ac:dyDescent="0.25">
      <c r="A21" s="104"/>
      <c r="B21" s="105" t="s">
        <v>17</v>
      </c>
      <c r="C21" s="106">
        <f>(C17)</f>
        <v>100000000</v>
      </c>
      <c r="D21" s="106">
        <f t="shared" ref="D21:F21" si="2">(D17)</f>
        <v>4193.0200000000004</v>
      </c>
      <c r="E21" s="106">
        <f t="shared" si="2"/>
        <v>0</v>
      </c>
      <c r="F21" s="106">
        <f t="shared" si="2"/>
        <v>0</v>
      </c>
      <c r="G21" s="59"/>
      <c r="H21" s="59"/>
      <c r="I21" s="60"/>
      <c r="J21" s="61"/>
      <c r="K21" s="62"/>
      <c r="L21" s="63"/>
      <c r="M21" s="63"/>
      <c r="N21" s="63"/>
    </row>
    <row r="22" spans="1:14" s="38" customFormat="1" x14ac:dyDescent="0.2"/>
    <row r="23" spans="1:14" ht="13.5" x14ac:dyDescent="0.25">
      <c r="A23" s="37" t="s">
        <v>232</v>
      </c>
      <c r="B23" s="37"/>
      <c r="C23" s="37"/>
      <c r="D23" s="37"/>
    </row>
  </sheetData>
  <mergeCells count="13">
    <mergeCell ref="A3:N3"/>
    <mergeCell ref="A4:N4"/>
    <mergeCell ref="A6:E6"/>
    <mergeCell ref="A7:E7"/>
    <mergeCell ref="F7:L7"/>
    <mergeCell ref="B5:N5"/>
    <mergeCell ref="A8:E8"/>
    <mergeCell ref="A9:E9"/>
    <mergeCell ref="B11:B13"/>
    <mergeCell ref="G11:H12"/>
    <mergeCell ref="I11:L11"/>
    <mergeCell ref="I12:J12"/>
    <mergeCell ref="K12:L12"/>
  </mergeCells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3"/>
  <sheetViews>
    <sheetView zoomScale="115" zoomScaleNormal="115" workbookViewId="0"/>
  </sheetViews>
  <sheetFormatPr baseColWidth="10" defaultColWidth="11.42578125" defaultRowHeight="12.75" x14ac:dyDescent="0.2"/>
  <cols>
    <col min="1" max="1" width="11.7109375" style="1" customWidth="1"/>
    <col min="2" max="2" width="39.140625" style="1" customWidth="1"/>
    <col min="3" max="4" width="17.140625" style="1" customWidth="1"/>
    <col min="5" max="6" width="15.85546875" style="1" customWidth="1"/>
    <col min="7" max="10" width="8.5703125" style="1" customWidth="1"/>
    <col min="11" max="11" width="10.5703125" style="1" customWidth="1"/>
    <col min="12" max="13" width="10.7109375" style="1" customWidth="1"/>
    <col min="14" max="14" width="13" style="1" customWidth="1"/>
    <col min="15" max="16384" width="11.42578125" style="1"/>
  </cols>
  <sheetData>
    <row r="2" spans="1:14" x14ac:dyDescent="0.2">
      <c r="N2" s="2"/>
    </row>
    <row r="3" spans="1:14" ht="19.5" x14ac:dyDescent="0.3">
      <c r="A3" s="124" t="s">
        <v>235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ht="18" x14ac:dyDescent="0.25">
      <c r="A4" s="125" t="s">
        <v>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14" ht="15.6" customHeight="1" x14ac:dyDescent="0.25">
      <c r="B5" s="125" t="s">
        <v>239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4" ht="10.9" customHeight="1" x14ac:dyDescent="0.2">
      <c r="A6" s="126"/>
      <c r="B6" s="126"/>
      <c r="C6" s="126"/>
      <c r="D6" s="126"/>
      <c r="E6" s="126"/>
    </row>
    <row r="7" spans="1:14" ht="16.5" x14ac:dyDescent="0.2">
      <c r="A7" s="111" t="s">
        <v>238</v>
      </c>
      <c r="B7" s="111"/>
      <c r="C7" s="111"/>
      <c r="D7" s="111"/>
      <c r="E7" s="111"/>
      <c r="F7" s="127"/>
      <c r="G7" s="127"/>
      <c r="H7" s="127"/>
      <c r="I7" s="127"/>
      <c r="J7" s="127"/>
      <c r="K7" s="127"/>
      <c r="L7" s="127"/>
      <c r="M7" s="76"/>
      <c r="N7" s="3"/>
    </row>
    <row r="8" spans="1:14" ht="16.5" x14ac:dyDescent="0.2">
      <c r="A8" s="111" t="s">
        <v>266</v>
      </c>
      <c r="B8" s="111"/>
      <c r="C8" s="111"/>
      <c r="D8" s="111"/>
      <c r="E8" s="111"/>
      <c r="F8" s="76"/>
      <c r="G8" s="76"/>
      <c r="H8" s="76"/>
      <c r="I8" s="76"/>
      <c r="J8" s="76"/>
      <c r="K8" s="76"/>
      <c r="L8" s="76"/>
      <c r="M8" s="76"/>
      <c r="N8" s="84" t="s">
        <v>236</v>
      </c>
    </row>
    <row r="9" spans="1:14" ht="16.5" x14ac:dyDescent="0.3">
      <c r="A9" s="128" t="s">
        <v>243</v>
      </c>
      <c r="B9" s="128"/>
      <c r="C9" s="128"/>
      <c r="D9" s="128"/>
      <c r="E9" s="128"/>
      <c r="H9" s="78"/>
      <c r="I9" s="78"/>
      <c r="J9" s="78"/>
      <c r="K9" s="78"/>
      <c r="L9" s="78"/>
      <c r="M9" s="78"/>
      <c r="N9" s="78"/>
    </row>
    <row r="10" spans="1:14" ht="6.6" customHeight="1" thickBot="1" x14ac:dyDescent="0.25">
      <c r="A10" s="83"/>
      <c r="B10" s="83"/>
      <c r="C10" s="83"/>
      <c r="D10" s="83"/>
      <c r="E10" s="83"/>
      <c r="H10" s="4"/>
      <c r="I10" s="4"/>
      <c r="J10" s="4"/>
      <c r="K10" s="4"/>
      <c r="L10" s="4"/>
      <c r="M10" s="4"/>
      <c r="N10" s="4"/>
    </row>
    <row r="11" spans="1:14" s="38" customFormat="1" ht="13.5" thickBot="1" x14ac:dyDescent="0.25">
      <c r="A11" s="92" t="s">
        <v>1</v>
      </c>
      <c r="B11" s="114" t="s">
        <v>20</v>
      </c>
      <c r="C11" s="93" t="s">
        <v>2</v>
      </c>
      <c r="D11" s="92" t="s">
        <v>2</v>
      </c>
      <c r="E11" s="92"/>
      <c r="F11" s="94"/>
      <c r="G11" s="117" t="s">
        <v>241</v>
      </c>
      <c r="H11" s="118"/>
      <c r="I11" s="121" t="s">
        <v>3</v>
      </c>
      <c r="J11" s="122"/>
      <c r="K11" s="122"/>
      <c r="L11" s="123"/>
      <c r="M11" s="95" t="s">
        <v>4</v>
      </c>
      <c r="N11" s="92" t="s">
        <v>5</v>
      </c>
    </row>
    <row r="12" spans="1:14" s="38" customFormat="1" ht="13.5" thickBot="1" x14ac:dyDescent="0.25">
      <c r="A12" s="96" t="s">
        <v>19</v>
      </c>
      <c r="B12" s="115"/>
      <c r="C12" s="97" t="s">
        <v>6</v>
      </c>
      <c r="D12" s="96" t="s">
        <v>127</v>
      </c>
      <c r="E12" s="96" t="s">
        <v>21</v>
      </c>
      <c r="F12" s="98" t="s">
        <v>240</v>
      </c>
      <c r="G12" s="119"/>
      <c r="H12" s="120"/>
      <c r="I12" s="121" t="s">
        <v>7</v>
      </c>
      <c r="J12" s="123"/>
      <c r="K12" s="121" t="s">
        <v>8</v>
      </c>
      <c r="L12" s="123"/>
      <c r="M12" s="99" t="s">
        <v>9</v>
      </c>
      <c r="N12" s="96" t="s">
        <v>10</v>
      </c>
    </row>
    <row r="13" spans="1:14" s="38" customFormat="1" ht="13.5" thickBot="1" x14ac:dyDescent="0.25">
      <c r="A13" s="100"/>
      <c r="B13" s="116"/>
      <c r="C13" s="101" t="s">
        <v>11</v>
      </c>
      <c r="D13" s="102"/>
      <c r="E13" s="100"/>
      <c r="F13" s="100"/>
      <c r="G13" s="103" t="s">
        <v>12</v>
      </c>
      <c r="H13" s="103" t="s">
        <v>13</v>
      </c>
      <c r="I13" s="103" t="s">
        <v>14</v>
      </c>
      <c r="J13" s="103" t="s">
        <v>15</v>
      </c>
      <c r="K13" s="103" t="s">
        <v>14</v>
      </c>
      <c r="L13" s="103" t="s">
        <v>15</v>
      </c>
      <c r="M13" s="100"/>
      <c r="N13" s="100" t="s">
        <v>16</v>
      </c>
    </row>
    <row r="14" spans="1:14" s="38" customFormat="1" ht="27.75" thickBot="1" x14ac:dyDescent="0.25">
      <c r="A14" s="42"/>
      <c r="B14" s="87" t="s">
        <v>255</v>
      </c>
      <c r="C14" s="40"/>
      <c r="D14" s="85"/>
      <c r="E14" s="39"/>
      <c r="F14" s="39"/>
      <c r="G14" s="39"/>
      <c r="H14" s="39"/>
      <c r="I14" s="39"/>
      <c r="J14" s="39"/>
      <c r="K14" s="39"/>
      <c r="L14" s="39"/>
      <c r="M14" s="39"/>
      <c r="N14" s="41"/>
    </row>
    <row r="15" spans="1:14" s="38" customFormat="1" ht="26.25" thickBot="1" x14ac:dyDescent="0.25">
      <c r="A15" s="43"/>
      <c r="B15" s="44" t="s">
        <v>208</v>
      </c>
      <c r="C15" s="45"/>
      <c r="D15" s="45"/>
      <c r="E15" s="46"/>
      <c r="F15" s="35"/>
      <c r="G15" s="6"/>
      <c r="H15" s="6"/>
      <c r="I15" s="35"/>
      <c r="J15" s="35"/>
      <c r="K15" s="35"/>
      <c r="L15" s="47"/>
      <c r="M15" s="47"/>
      <c r="N15" s="48"/>
    </row>
    <row r="16" spans="1:14" s="38" customFormat="1" ht="27.75" thickBot="1" x14ac:dyDescent="0.25">
      <c r="A16" s="30">
        <v>24</v>
      </c>
      <c r="B16" s="31" t="s">
        <v>209</v>
      </c>
      <c r="C16" s="32">
        <v>1800000</v>
      </c>
      <c r="D16" s="34">
        <v>0</v>
      </c>
      <c r="E16" s="5">
        <v>0</v>
      </c>
      <c r="F16" s="5">
        <v>0</v>
      </c>
      <c r="G16" s="6">
        <v>0</v>
      </c>
      <c r="H16" s="6">
        <v>0</v>
      </c>
      <c r="I16" s="35">
        <v>3</v>
      </c>
      <c r="J16" s="35" t="s">
        <v>131</v>
      </c>
      <c r="K16" s="35">
        <v>246</v>
      </c>
      <c r="L16" s="47" t="s">
        <v>22</v>
      </c>
      <c r="M16" s="49" t="s">
        <v>210</v>
      </c>
      <c r="N16" s="50" t="s">
        <v>198</v>
      </c>
    </row>
    <row r="17" spans="1:14" s="38" customFormat="1" ht="16.5" thickBot="1" x14ac:dyDescent="0.25">
      <c r="A17" s="53"/>
      <c r="B17" s="54" t="s">
        <v>211</v>
      </c>
      <c r="C17" s="55">
        <f>SUM(C15:C16)</f>
        <v>1800000</v>
      </c>
      <c r="D17" s="55">
        <f t="shared" ref="D17:F17" si="0">SUM(D15:D16)</f>
        <v>0</v>
      </c>
      <c r="E17" s="55">
        <f t="shared" si="0"/>
        <v>0</v>
      </c>
      <c r="F17" s="55">
        <f t="shared" si="0"/>
        <v>0</v>
      </c>
      <c r="G17" s="6"/>
      <c r="H17" s="6"/>
      <c r="I17" s="35"/>
      <c r="J17" s="35"/>
      <c r="K17" s="35"/>
      <c r="L17" s="47"/>
      <c r="M17" s="49"/>
      <c r="N17" s="50"/>
    </row>
    <row r="18" spans="1:14" s="38" customFormat="1" ht="13.5" x14ac:dyDescent="0.2">
      <c r="A18" s="30"/>
      <c r="B18" s="31"/>
      <c r="C18" s="45"/>
      <c r="D18" s="45"/>
      <c r="E18" s="46"/>
      <c r="F18" s="35"/>
      <c r="G18" s="6"/>
      <c r="H18" s="6"/>
      <c r="I18" s="35"/>
      <c r="J18" s="35"/>
      <c r="K18" s="35"/>
      <c r="L18" s="47"/>
      <c r="M18" s="47"/>
      <c r="N18" s="48"/>
    </row>
    <row r="19" spans="1:14" s="38" customFormat="1" ht="13.5" x14ac:dyDescent="0.2">
      <c r="A19" s="30"/>
      <c r="B19" s="31"/>
      <c r="C19" s="45"/>
      <c r="D19" s="45"/>
      <c r="E19" s="46"/>
      <c r="F19" s="35"/>
      <c r="G19" s="6"/>
      <c r="H19" s="6"/>
      <c r="I19" s="35"/>
      <c r="J19" s="35"/>
      <c r="K19" s="35"/>
      <c r="L19" s="47"/>
      <c r="M19" s="47"/>
      <c r="N19" s="48"/>
    </row>
    <row r="20" spans="1:14" s="38" customFormat="1" ht="14.25" thickBot="1" x14ac:dyDescent="0.25">
      <c r="A20" s="30"/>
      <c r="B20" s="31"/>
      <c r="C20" s="45"/>
      <c r="D20" s="45"/>
      <c r="E20" s="46"/>
      <c r="F20" s="35"/>
      <c r="G20" s="14"/>
      <c r="H20" s="14"/>
      <c r="I20" s="56"/>
      <c r="J20" s="56"/>
      <c r="K20" s="56"/>
      <c r="L20" s="57"/>
      <c r="M20" s="57"/>
      <c r="N20" s="58"/>
    </row>
    <row r="21" spans="1:14" s="38" customFormat="1" ht="16.5" thickBot="1" x14ac:dyDescent="0.25">
      <c r="A21" s="104"/>
      <c r="B21" s="105" t="s">
        <v>17</v>
      </c>
      <c r="C21" s="106">
        <f>(C17)</f>
        <v>1800000</v>
      </c>
      <c r="D21" s="106">
        <f t="shared" ref="D21:F21" si="1">(D17)</f>
        <v>0</v>
      </c>
      <c r="E21" s="106">
        <f t="shared" si="1"/>
        <v>0</v>
      </c>
      <c r="F21" s="106">
        <f t="shared" si="1"/>
        <v>0</v>
      </c>
      <c r="G21" s="59"/>
      <c r="H21" s="59"/>
      <c r="I21" s="60"/>
      <c r="J21" s="61"/>
      <c r="K21" s="62"/>
      <c r="L21" s="63"/>
      <c r="M21" s="63"/>
      <c r="N21" s="63"/>
    </row>
    <row r="23" spans="1:14" ht="13.5" x14ac:dyDescent="0.25">
      <c r="A23" s="37" t="s">
        <v>232</v>
      </c>
      <c r="B23" s="37"/>
      <c r="C23" s="37"/>
      <c r="D23" s="37"/>
    </row>
  </sheetData>
  <mergeCells count="13">
    <mergeCell ref="A3:N3"/>
    <mergeCell ref="A4:N4"/>
    <mergeCell ref="A6:E6"/>
    <mergeCell ref="A7:E7"/>
    <mergeCell ref="F7:L7"/>
    <mergeCell ref="B5:N5"/>
    <mergeCell ref="A8:E8"/>
    <mergeCell ref="A9:E9"/>
    <mergeCell ref="B11:B13"/>
    <mergeCell ref="G11:H12"/>
    <mergeCell ref="I11:L11"/>
    <mergeCell ref="I12:J12"/>
    <mergeCell ref="K12:L12"/>
  </mergeCells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1"/>
  <sheetViews>
    <sheetView topLeftCell="A25" zoomScale="115" zoomScaleNormal="115" workbookViewId="0"/>
  </sheetViews>
  <sheetFormatPr baseColWidth="10" defaultColWidth="11.42578125" defaultRowHeight="12.75" x14ac:dyDescent="0.2"/>
  <cols>
    <col min="1" max="1" width="11.7109375" style="1" customWidth="1"/>
    <col min="2" max="2" width="39.140625" style="1" customWidth="1"/>
    <col min="3" max="4" width="17.140625" style="1" customWidth="1"/>
    <col min="5" max="6" width="15.85546875" style="1" customWidth="1"/>
    <col min="7" max="10" width="8.5703125" style="1" customWidth="1"/>
    <col min="11" max="11" width="10.5703125" style="1" customWidth="1"/>
    <col min="12" max="13" width="10.7109375" style="1" customWidth="1"/>
    <col min="14" max="14" width="13" style="1" customWidth="1"/>
    <col min="15" max="16384" width="11.42578125" style="1"/>
  </cols>
  <sheetData>
    <row r="2" spans="1:14" x14ac:dyDescent="0.2">
      <c r="N2" s="2"/>
    </row>
    <row r="3" spans="1:14" ht="19.5" x14ac:dyDescent="0.3">
      <c r="A3" s="124" t="s">
        <v>235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ht="18" x14ac:dyDescent="0.25">
      <c r="A4" s="125" t="s">
        <v>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14" ht="15.6" customHeight="1" x14ac:dyDescent="0.25">
      <c r="B5" s="125" t="s">
        <v>239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4" ht="10.9" customHeight="1" x14ac:dyDescent="0.2">
      <c r="A6" s="126"/>
      <c r="B6" s="126"/>
      <c r="C6" s="126"/>
      <c r="D6" s="126"/>
      <c r="E6" s="126"/>
    </row>
    <row r="7" spans="1:14" ht="16.5" x14ac:dyDescent="0.2">
      <c r="A7" s="111" t="s">
        <v>238</v>
      </c>
      <c r="B7" s="111"/>
      <c r="C7" s="111"/>
      <c r="D7" s="111"/>
      <c r="E7" s="111"/>
      <c r="F7" s="127"/>
      <c r="G7" s="127"/>
      <c r="H7" s="127"/>
      <c r="I7" s="127"/>
      <c r="J7" s="127"/>
      <c r="K7" s="127"/>
      <c r="L7" s="127"/>
      <c r="M7" s="76"/>
      <c r="N7" s="3"/>
    </row>
    <row r="8" spans="1:14" ht="16.5" x14ac:dyDescent="0.2">
      <c r="A8" s="111" t="s">
        <v>266</v>
      </c>
      <c r="B8" s="111"/>
      <c r="C8" s="111"/>
      <c r="D8" s="111"/>
      <c r="E8" s="111"/>
      <c r="F8" s="76"/>
      <c r="G8" s="76"/>
      <c r="H8" s="76"/>
      <c r="I8" s="76"/>
      <c r="J8" s="76"/>
      <c r="K8" s="76"/>
      <c r="L8" s="76"/>
      <c r="M8" s="76"/>
      <c r="N8" s="84" t="s">
        <v>236</v>
      </c>
    </row>
    <row r="9" spans="1:14" ht="16.5" x14ac:dyDescent="0.3">
      <c r="A9" s="128" t="s">
        <v>243</v>
      </c>
      <c r="B9" s="128"/>
      <c r="C9" s="128"/>
      <c r="D9" s="128"/>
      <c r="E9" s="128"/>
      <c r="H9" s="78"/>
      <c r="I9" s="78"/>
      <c r="J9" s="78"/>
      <c r="K9" s="78"/>
      <c r="L9" s="78"/>
      <c r="M9" s="78"/>
      <c r="N9" s="78"/>
    </row>
    <row r="10" spans="1:14" ht="6.6" customHeight="1" thickBot="1" x14ac:dyDescent="0.25">
      <c r="A10" s="83"/>
      <c r="B10" s="83"/>
      <c r="C10" s="83"/>
      <c r="D10" s="83"/>
      <c r="E10" s="83"/>
      <c r="H10" s="4"/>
      <c r="I10" s="4"/>
      <c r="J10" s="4"/>
      <c r="K10" s="4"/>
      <c r="L10" s="4"/>
      <c r="M10" s="4"/>
      <c r="N10" s="4"/>
    </row>
    <row r="11" spans="1:14" s="38" customFormat="1" ht="13.5" thickBot="1" x14ac:dyDescent="0.25">
      <c r="A11" s="92" t="s">
        <v>1</v>
      </c>
      <c r="B11" s="114" t="s">
        <v>20</v>
      </c>
      <c r="C11" s="93" t="s">
        <v>2</v>
      </c>
      <c r="D11" s="92" t="s">
        <v>2</v>
      </c>
      <c r="E11" s="92"/>
      <c r="F11" s="94"/>
      <c r="G11" s="117" t="s">
        <v>241</v>
      </c>
      <c r="H11" s="118"/>
      <c r="I11" s="121" t="s">
        <v>3</v>
      </c>
      <c r="J11" s="122"/>
      <c r="K11" s="122"/>
      <c r="L11" s="123"/>
      <c r="M11" s="95" t="s">
        <v>4</v>
      </c>
      <c r="N11" s="92" t="s">
        <v>5</v>
      </c>
    </row>
    <row r="12" spans="1:14" s="38" customFormat="1" ht="13.5" thickBot="1" x14ac:dyDescent="0.25">
      <c r="A12" s="96" t="s">
        <v>19</v>
      </c>
      <c r="B12" s="115"/>
      <c r="C12" s="97" t="s">
        <v>6</v>
      </c>
      <c r="D12" s="96" t="s">
        <v>127</v>
      </c>
      <c r="E12" s="96" t="s">
        <v>21</v>
      </c>
      <c r="F12" s="98" t="s">
        <v>240</v>
      </c>
      <c r="G12" s="119"/>
      <c r="H12" s="120"/>
      <c r="I12" s="121" t="s">
        <v>7</v>
      </c>
      <c r="J12" s="123"/>
      <c r="K12" s="121" t="s">
        <v>8</v>
      </c>
      <c r="L12" s="123"/>
      <c r="M12" s="99" t="s">
        <v>9</v>
      </c>
      <c r="N12" s="96" t="s">
        <v>10</v>
      </c>
    </row>
    <row r="13" spans="1:14" s="38" customFormat="1" ht="13.5" thickBot="1" x14ac:dyDescent="0.25">
      <c r="A13" s="100"/>
      <c r="B13" s="116"/>
      <c r="C13" s="101" t="s">
        <v>11</v>
      </c>
      <c r="D13" s="102"/>
      <c r="E13" s="100"/>
      <c r="F13" s="100"/>
      <c r="G13" s="103" t="s">
        <v>12</v>
      </c>
      <c r="H13" s="103" t="s">
        <v>13</v>
      </c>
      <c r="I13" s="103" t="s">
        <v>14</v>
      </c>
      <c r="J13" s="103" t="s">
        <v>15</v>
      </c>
      <c r="K13" s="103" t="s">
        <v>14</v>
      </c>
      <c r="L13" s="103" t="s">
        <v>15</v>
      </c>
      <c r="M13" s="100"/>
      <c r="N13" s="100" t="s">
        <v>16</v>
      </c>
    </row>
    <row r="14" spans="1:14" s="38" customFormat="1" ht="27.75" thickBot="1" x14ac:dyDescent="0.25">
      <c r="A14" s="42"/>
      <c r="B14" s="87" t="s">
        <v>255</v>
      </c>
      <c r="C14" s="40"/>
      <c r="D14" s="85"/>
      <c r="E14" s="39"/>
      <c r="F14" s="39"/>
      <c r="G14" s="39"/>
      <c r="H14" s="39"/>
      <c r="I14" s="39"/>
      <c r="J14" s="39"/>
      <c r="K14" s="39"/>
      <c r="L14" s="39"/>
      <c r="M14" s="39"/>
      <c r="N14" s="41"/>
    </row>
    <row r="15" spans="1:14" s="38" customFormat="1" ht="26.25" thickBot="1" x14ac:dyDescent="0.25">
      <c r="A15" s="43"/>
      <c r="B15" s="44" t="s">
        <v>49</v>
      </c>
      <c r="C15" s="32"/>
      <c r="D15" s="32"/>
      <c r="E15" s="5"/>
      <c r="F15" s="5"/>
      <c r="G15" s="6"/>
      <c r="H15" s="6"/>
      <c r="I15" s="35"/>
      <c r="J15" s="35"/>
      <c r="K15" s="35"/>
      <c r="L15" s="47"/>
      <c r="M15" s="47"/>
      <c r="N15" s="48"/>
    </row>
    <row r="16" spans="1:14" s="38" customFormat="1" ht="81" x14ac:dyDescent="0.2">
      <c r="A16" s="27" t="s">
        <v>79</v>
      </c>
      <c r="B16" s="28" t="s">
        <v>50</v>
      </c>
      <c r="C16" s="32">
        <v>0</v>
      </c>
      <c r="D16" s="34">
        <v>978042.54</v>
      </c>
      <c r="E16" s="5">
        <v>978042.54</v>
      </c>
      <c r="F16" s="32">
        <v>0</v>
      </c>
      <c r="G16" s="6">
        <v>1</v>
      </c>
      <c r="H16" s="6">
        <f t="shared" ref="H16:H19" si="0">(F16*100%)/D16</f>
        <v>0</v>
      </c>
      <c r="I16" s="35">
        <v>658.79</v>
      </c>
      <c r="J16" s="35" t="s">
        <v>87</v>
      </c>
      <c r="K16" s="35">
        <v>500</v>
      </c>
      <c r="L16" s="47" t="s">
        <v>22</v>
      </c>
      <c r="M16" s="49" t="s">
        <v>39</v>
      </c>
      <c r="N16" s="50" t="s">
        <v>40</v>
      </c>
    </row>
    <row r="17" spans="1:14" s="38" customFormat="1" ht="33.75" customHeight="1" x14ac:dyDescent="0.2">
      <c r="A17" s="27" t="s">
        <v>80</v>
      </c>
      <c r="B17" s="28" t="s">
        <v>52</v>
      </c>
      <c r="C17" s="32">
        <v>0</v>
      </c>
      <c r="D17" s="34">
        <v>1206498.32</v>
      </c>
      <c r="E17" s="5">
        <v>1206498.32</v>
      </c>
      <c r="F17" s="32">
        <v>0</v>
      </c>
      <c r="G17" s="6">
        <v>1</v>
      </c>
      <c r="H17" s="6">
        <f t="shared" si="0"/>
        <v>0</v>
      </c>
      <c r="I17" s="35">
        <v>1375</v>
      </c>
      <c r="J17" s="35" t="s">
        <v>87</v>
      </c>
      <c r="K17" s="35">
        <v>1500</v>
      </c>
      <c r="L17" s="47" t="s">
        <v>22</v>
      </c>
      <c r="M17" s="49" t="s">
        <v>39</v>
      </c>
      <c r="N17" s="50" t="s">
        <v>84</v>
      </c>
    </row>
    <row r="18" spans="1:14" s="38" customFormat="1" ht="156" customHeight="1" x14ac:dyDescent="0.2">
      <c r="A18" s="30" t="s">
        <v>81</v>
      </c>
      <c r="B18" s="28" t="s">
        <v>61</v>
      </c>
      <c r="C18" s="32">
        <v>0</v>
      </c>
      <c r="D18" s="34">
        <v>3885098.08</v>
      </c>
      <c r="E18" s="5">
        <v>3885098.08</v>
      </c>
      <c r="F18" s="32">
        <v>0</v>
      </c>
      <c r="G18" s="6">
        <v>1</v>
      </c>
      <c r="H18" s="6">
        <f t="shared" si="0"/>
        <v>0</v>
      </c>
      <c r="I18" s="35">
        <v>1739</v>
      </c>
      <c r="J18" s="35" t="s">
        <v>87</v>
      </c>
      <c r="K18" s="35">
        <v>2500</v>
      </c>
      <c r="L18" s="47" t="s">
        <v>22</v>
      </c>
      <c r="M18" s="49" t="s">
        <v>39</v>
      </c>
      <c r="N18" s="50" t="s">
        <v>83</v>
      </c>
    </row>
    <row r="19" spans="1:14" s="38" customFormat="1" ht="91.5" customHeight="1" x14ac:dyDescent="0.2">
      <c r="A19" s="27" t="s">
        <v>113</v>
      </c>
      <c r="B19" s="28" t="s">
        <v>114</v>
      </c>
      <c r="C19" s="32">
        <v>0</v>
      </c>
      <c r="D19" s="34">
        <v>1059299.4099999999</v>
      </c>
      <c r="E19" s="5">
        <v>1059299.4099999999</v>
      </c>
      <c r="F19" s="32">
        <v>0</v>
      </c>
      <c r="G19" s="6">
        <v>1</v>
      </c>
      <c r="H19" s="6">
        <f t="shared" si="0"/>
        <v>0</v>
      </c>
      <c r="I19" s="35">
        <v>271.70999999999998</v>
      </c>
      <c r="J19" s="35" t="s">
        <v>87</v>
      </c>
      <c r="K19" s="35">
        <v>500</v>
      </c>
      <c r="L19" s="47" t="s">
        <v>22</v>
      </c>
      <c r="M19" s="49" t="s">
        <v>39</v>
      </c>
      <c r="N19" s="50" t="s">
        <v>83</v>
      </c>
    </row>
    <row r="20" spans="1:14" s="38" customFormat="1" ht="40.5" x14ac:dyDescent="0.2">
      <c r="A20" s="27">
        <v>23.1</v>
      </c>
      <c r="B20" s="28" t="s">
        <v>203</v>
      </c>
      <c r="C20" s="32">
        <v>2403797</v>
      </c>
      <c r="D20" s="34">
        <v>0</v>
      </c>
      <c r="E20" s="5">
        <v>0</v>
      </c>
      <c r="F20" s="5">
        <v>0</v>
      </c>
      <c r="G20" s="6">
        <v>0</v>
      </c>
      <c r="H20" s="6">
        <v>0</v>
      </c>
      <c r="I20" s="35">
        <f>200*8</f>
        <v>1600</v>
      </c>
      <c r="J20" s="35" t="s">
        <v>87</v>
      </c>
      <c r="K20" s="35">
        <v>160</v>
      </c>
      <c r="L20" s="47" t="s">
        <v>22</v>
      </c>
      <c r="M20" s="49" t="s">
        <v>39</v>
      </c>
      <c r="N20" s="50" t="s">
        <v>198</v>
      </c>
    </row>
    <row r="21" spans="1:14" s="38" customFormat="1" ht="54" x14ac:dyDescent="0.2">
      <c r="A21" s="27">
        <v>23.2</v>
      </c>
      <c r="B21" s="28" t="s">
        <v>204</v>
      </c>
      <c r="C21" s="32">
        <v>134250</v>
      </c>
      <c r="D21" s="34">
        <v>0</v>
      </c>
      <c r="E21" s="5">
        <v>0</v>
      </c>
      <c r="F21" s="5">
        <v>0</v>
      </c>
      <c r="G21" s="6">
        <v>0</v>
      </c>
      <c r="H21" s="6">
        <v>0</v>
      </c>
      <c r="I21" s="35">
        <f>50*3</f>
        <v>150</v>
      </c>
      <c r="J21" s="35" t="s">
        <v>87</v>
      </c>
      <c r="K21" s="35">
        <v>24</v>
      </c>
      <c r="L21" s="47" t="s">
        <v>22</v>
      </c>
      <c r="M21" s="49" t="s">
        <v>39</v>
      </c>
      <c r="N21" s="50" t="s">
        <v>140</v>
      </c>
    </row>
    <row r="22" spans="1:14" s="38" customFormat="1" ht="54" x14ac:dyDescent="0.2">
      <c r="A22" s="27">
        <v>23.3</v>
      </c>
      <c r="B22" s="28" t="s">
        <v>205</v>
      </c>
      <c r="C22" s="32">
        <v>1108800</v>
      </c>
      <c r="D22" s="34">
        <v>0</v>
      </c>
      <c r="E22" s="5">
        <v>0</v>
      </c>
      <c r="F22" s="5">
        <v>0</v>
      </c>
      <c r="G22" s="6">
        <v>0</v>
      </c>
      <c r="H22" s="6">
        <v>0</v>
      </c>
      <c r="I22" s="35">
        <f>99*8</f>
        <v>792</v>
      </c>
      <c r="J22" s="35" t="s">
        <v>87</v>
      </c>
      <c r="K22" s="35">
        <v>79.2</v>
      </c>
      <c r="L22" s="47" t="s">
        <v>22</v>
      </c>
      <c r="M22" s="49" t="s">
        <v>39</v>
      </c>
      <c r="N22" s="50" t="s">
        <v>198</v>
      </c>
    </row>
    <row r="23" spans="1:14" s="38" customFormat="1" ht="40.5" x14ac:dyDescent="0.2">
      <c r="A23" s="27">
        <v>23.4</v>
      </c>
      <c r="B23" s="28" t="s">
        <v>206</v>
      </c>
      <c r="C23" s="32">
        <v>1757400</v>
      </c>
      <c r="D23" s="34">
        <v>0</v>
      </c>
      <c r="E23" s="5">
        <v>0</v>
      </c>
      <c r="F23" s="5">
        <v>0</v>
      </c>
      <c r="G23" s="6">
        <v>0</v>
      </c>
      <c r="H23" s="6">
        <v>0</v>
      </c>
      <c r="I23" s="35">
        <f>145*8</f>
        <v>1160</v>
      </c>
      <c r="J23" s="35" t="s">
        <v>87</v>
      </c>
      <c r="K23" s="35">
        <v>116</v>
      </c>
      <c r="L23" s="47" t="s">
        <v>22</v>
      </c>
      <c r="M23" s="49" t="s">
        <v>39</v>
      </c>
      <c r="N23" s="50" t="s">
        <v>198</v>
      </c>
    </row>
    <row r="24" spans="1:14" s="38" customFormat="1" ht="40.5" x14ac:dyDescent="0.2">
      <c r="A24" s="27">
        <v>23.5</v>
      </c>
      <c r="B24" s="28" t="s">
        <v>207</v>
      </c>
      <c r="C24" s="32">
        <v>363750</v>
      </c>
      <c r="D24" s="34">
        <v>0</v>
      </c>
      <c r="E24" s="5">
        <v>0</v>
      </c>
      <c r="F24" s="5">
        <v>0</v>
      </c>
      <c r="G24" s="6">
        <v>0</v>
      </c>
      <c r="H24" s="6">
        <v>0</v>
      </c>
      <c r="I24" s="35">
        <f>97*3</f>
        <v>291</v>
      </c>
      <c r="J24" s="35" t="s">
        <v>87</v>
      </c>
      <c r="K24" s="35">
        <v>29.1</v>
      </c>
      <c r="L24" s="47" t="s">
        <v>22</v>
      </c>
      <c r="M24" s="49" t="s">
        <v>39</v>
      </c>
      <c r="N24" s="50" t="s">
        <v>198</v>
      </c>
    </row>
    <row r="25" spans="1:14" s="38" customFormat="1" ht="17.25" thickBot="1" x14ac:dyDescent="0.25">
      <c r="A25" s="27"/>
      <c r="B25" s="28"/>
      <c r="C25" s="32"/>
      <c r="D25" s="32"/>
      <c r="E25" s="5"/>
      <c r="F25" s="32"/>
      <c r="G25" s="6"/>
      <c r="H25" s="6"/>
      <c r="I25" s="35"/>
      <c r="J25" s="35"/>
      <c r="K25" s="35"/>
      <c r="L25" s="47"/>
      <c r="M25" s="49"/>
      <c r="N25" s="64"/>
    </row>
    <row r="26" spans="1:14" s="38" customFormat="1" ht="16.5" thickBot="1" x14ac:dyDescent="0.25">
      <c r="A26" s="53"/>
      <c r="B26" s="54" t="s">
        <v>78</v>
      </c>
      <c r="C26" s="55">
        <f>SUM(C16:C25)</f>
        <v>5767997</v>
      </c>
      <c r="D26" s="55">
        <f t="shared" ref="D26:F26" si="1">SUM(D16:D25)</f>
        <v>7128938.3500000006</v>
      </c>
      <c r="E26" s="55">
        <f t="shared" si="1"/>
        <v>7128938.3500000006</v>
      </c>
      <c r="F26" s="55">
        <f t="shared" si="1"/>
        <v>0</v>
      </c>
      <c r="G26" s="6"/>
      <c r="H26" s="6"/>
      <c r="I26" s="35"/>
      <c r="J26" s="35"/>
      <c r="K26" s="35"/>
      <c r="L26" s="47"/>
      <c r="M26" s="47"/>
      <c r="N26" s="48"/>
    </row>
    <row r="27" spans="1:14" s="38" customFormat="1" ht="14.25" thickBot="1" x14ac:dyDescent="0.25">
      <c r="A27" s="65"/>
      <c r="B27" s="66"/>
      <c r="C27" s="70"/>
      <c r="D27" s="70"/>
      <c r="E27" s="71"/>
      <c r="F27" s="56"/>
      <c r="G27" s="14"/>
      <c r="H27" s="14"/>
      <c r="I27" s="56"/>
      <c r="J27" s="56"/>
      <c r="K27" s="56"/>
      <c r="L27" s="57"/>
      <c r="M27" s="57"/>
      <c r="N27" s="58"/>
    </row>
    <row r="28" spans="1:14" s="38" customFormat="1" ht="14.25" thickBot="1" x14ac:dyDescent="0.25">
      <c r="A28" s="30"/>
      <c r="B28" s="31"/>
      <c r="C28" s="45"/>
      <c r="D28" s="45"/>
      <c r="E28" s="46"/>
      <c r="F28" s="35"/>
      <c r="G28" s="14"/>
      <c r="H28" s="14"/>
      <c r="I28" s="56"/>
      <c r="J28" s="56"/>
      <c r="K28" s="56"/>
      <c r="L28" s="57"/>
      <c r="M28" s="57"/>
      <c r="N28" s="58"/>
    </row>
    <row r="29" spans="1:14" s="38" customFormat="1" ht="16.5" thickBot="1" x14ac:dyDescent="0.25">
      <c r="A29" s="104"/>
      <c r="B29" s="105" t="s">
        <v>17</v>
      </c>
      <c r="C29" s="106">
        <f>(C26)</f>
        <v>5767997</v>
      </c>
      <c r="D29" s="106">
        <f t="shared" ref="D29:F29" si="2">(D26)</f>
        <v>7128938.3500000006</v>
      </c>
      <c r="E29" s="106">
        <f t="shared" si="2"/>
        <v>7128938.3500000006</v>
      </c>
      <c r="F29" s="106">
        <f t="shared" si="2"/>
        <v>0</v>
      </c>
      <c r="G29" s="59"/>
      <c r="H29" s="59"/>
      <c r="I29" s="60"/>
      <c r="J29" s="61"/>
      <c r="K29" s="62"/>
      <c r="L29" s="63"/>
      <c r="M29" s="63"/>
      <c r="N29" s="63"/>
    </row>
    <row r="31" spans="1:14" ht="13.5" x14ac:dyDescent="0.25">
      <c r="A31" s="37" t="s">
        <v>232</v>
      </c>
      <c r="B31" s="37"/>
      <c r="C31" s="37"/>
      <c r="D31" s="37"/>
    </row>
  </sheetData>
  <mergeCells count="13">
    <mergeCell ref="A3:N3"/>
    <mergeCell ref="A4:N4"/>
    <mergeCell ref="A6:E6"/>
    <mergeCell ref="A7:E7"/>
    <mergeCell ref="F7:L7"/>
    <mergeCell ref="B5:N5"/>
    <mergeCell ref="A8:E8"/>
    <mergeCell ref="A9:E9"/>
    <mergeCell ref="B11:B13"/>
    <mergeCell ref="G11:H12"/>
    <mergeCell ref="I11:L11"/>
    <mergeCell ref="I12:J12"/>
    <mergeCell ref="K12:L12"/>
  </mergeCells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topLeftCell="A10" zoomScale="115" zoomScaleNormal="115" workbookViewId="0"/>
  </sheetViews>
  <sheetFormatPr baseColWidth="10" defaultColWidth="11.42578125" defaultRowHeight="12.75" x14ac:dyDescent="0.2"/>
  <cols>
    <col min="1" max="1" width="11.7109375" style="1" customWidth="1"/>
    <col min="2" max="2" width="39.140625" style="1" customWidth="1"/>
    <col min="3" max="4" width="17.140625" style="1" customWidth="1"/>
    <col min="5" max="6" width="15.85546875" style="1" customWidth="1"/>
    <col min="7" max="10" width="8.5703125" style="1" customWidth="1"/>
    <col min="11" max="11" width="10.5703125" style="1" customWidth="1"/>
    <col min="12" max="13" width="10.7109375" style="1" customWidth="1"/>
    <col min="14" max="14" width="13" style="1" customWidth="1"/>
    <col min="15" max="16384" width="11.42578125" style="1"/>
  </cols>
  <sheetData>
    <row r="2" spans="1:14" x14ac:dyDescent="0.2">
      <c r="N2" s="2"/>
    </row>
    <row r="3" spans="1:14" ht="19.5" x14ac:dyDescent="0.3">
      <c r="A3" s="124" t="s">
        <v>235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ht="18" x14ac:dyDescent="0.25">
      <c r="A4" s="125" t="s">
        <v>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14" ht="15.6" customHeight="1" x14ac:dyDescent="0.25">
      <c r="B5" s="125" t="s">
        <v>239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4" ht="10.9" customHeight="1" x14ac:dyDescent="0.2">
      <c r="A6" s="126"/>
      <c r="B6" s="126"/>
      <c r="C6" s="126"/>
      <c r="D6" s="126"/>
      <c r="E6" s="126"/>
    </row>
    <row r="7" spans="1:14" ht="16.5" x14ac:dyDescent="0.2">
      <c r="A7" s="111" t="s">
        <v>238</v>
      </c>
      <c r="B7" s="111"/>
      <c r="C7" s="111"/>
      <c r="D7" s="111"/>
      <c r="E7" s="111"/>
      <c r="F7" s="127"/>
      <c r="G7" s="127"/>
      <c r="H7" s="127"/>
      <c r="I7" s="127"/>
      <c r="J7" s="127"/>
      <c r="K7" s="127"/>
      <c r="L7" s="127"/>
      <c r="M7" s="76"/>
      <c r="N7" s="3"/>
    </row>
    <row r="8" spans="1:14" ht="16.5" x14ac:dyDescent="0.2">
      <c r="A8" s="111" t="s">
        <v>266</v>
      </c>
      <c r="B8" s="111"/>
      <c r="C8" s="111"/>
      <c r="D8" s="111"/>
      <c r="E8" s="111"/>
      <c r="F8" s="76"/>
      <c r="G8" s="76"/>
      <c r="H8" s="76"/>
      <c r="I8" s="76"/>
      <c r="J8" s="76"/>
      <c r="K8" s="76"/>
      <c r="L8" s="76"/>
      <c r="M8" s="76"/>
      <c r="N8" s="84" t="s">
        <v>236</v>
      </c>
    </row>
    <row r="9" spans="1:14" ht="16.5" x14ac:dyDescent="0.3">
      <c r="A9" s="128" t="s">
        <v>243</v>
      </c>
      <c r="B9" s="128"/>
      <c r="C9" s="128"/>
      <c r="D9" s="128"/>
      <c r="E9" s="128"/>
      <c r="H9" s="78"/>
      <c r="I9" s="78"/>
      <c r="J9" s="78"/>
      <c r="K9" s="78"/>
      <c r="L9" s="78"/>
      <c r="M9" s="78"/>
      <c r="N9" s="78"/>
    </row>
    <row r="10" spans="1:14" ht="6.6" customHeight="1" thickBot="1" x14ac:dyDescent="0.25">
      <c r="A10" s="83"/>
      <c r="B10" s="83"/>
      <c r="C10" s="83"/>
      <c r="D10" s="83"/>
      <c r="E10" s="83"/>
      <c r="H10" s="4"/>
      <c r="I10" s="4"/>
      <c r="J10" s="4"/>
      <c r="K10" s="4"/>
      <c r="L10" s="4"/>
      <c r="M10" s="4"/>
      <c r="N10" s="4"/>
    </row>
    <row r="11" spans="1:14" s="38" customFormat="1" ht="13.5" thickBot="1" x14ac:dyDescent="0.25">
      <c r="A11" s="92" t="s">
        <v>1</v>
      </c>
      <c r="B11" s="114" t="s">
        <v>20</v>
      </c>
      <c r="C11" s="93" t="s">
        <v>2</v>
      </c>
      <c r="D11" s="92" t="s">
        <v>2</v>
      </c>
      <c r="E11" s="92"/>
      <c r="F11" s="94"/>
      <c r="G11" s="117" t="s">
        <v>241</v>
      </c>
      <c r="H11" s="118"/>
      <c r="I11" s="121" t="s">
        <v>3</v>
      </c>
      <c r="J11" s="122"/>
      <c r="K11" s="122"/>
      <c r="L11" s="123"/>
      <c r="M11" s="95" t="s">
        <v>4</v>
      </c>
      <c r="N11" s="92" t="s">
        <v>5</v>
      </c>
    </row>
    <row r="12" spans="1:14" s="38" customFormat="1" ht="13.5" thickBot="1" x14ac:dyDescent="0.25">
      <c r="A12" s="96" t="s">
        <v>19</v>
      </c>
      <c r="B12" s="115"/>
      <c r="C12" s="97" t="s">
        <v>6</v>
      </c>
      <c r="D12" s="96" t="s">
        <v>127</v>
      </c>
      <c r="E12" s="96" t="s">
        <v>21</v>
      </c>
      <c r="F12" s="98" t="s">
        <v>240</v>
      </c>
      <c r="G12" s="119"/>
      <c r="H12" s="120"/>
      <c r="I12" s="121" t="s">
        <v>7</v>
      </c>
      <c r="J12" s="123"/>
      <c r="K12" s="121" t="s">
        <v>8</v>
      </c>
      <c r="L12" s="123"/>
      <c r="M12" s="99" t="s">
        <v>9</v>
      </c>
      <c r="N12" s="96" t="s">
        <v>10</v>
      </c>
    </row>
    <row r="13" spans="1:14" s="38" customFormat="1" ht="13.5" thickBot="1" x14ac:dyDescent="0.25">
      <c r="A13" s="100"/>
      <c r="B13" s="116"/>
      <c r="C13" s="101" t="s">
        <v>11</v>
      </c>
      <c r="D13" s="102"/>
      <c r="E13" s="100"/>
      <c r="F13" s="100"/>
      <c r="G13" s="103" t="s">
        <v>12</v>
      </c>
      <c r="H13" s="103" t="s">
        <v>13</v>
      </c>
      <c r="I13" s="103" t="s">
        <v>14</v>
      </c>
      <c r="J13" s="103" t="s">
        <v>15</v>
      </c>
      <c r="K13" s="103" t="s">
        <v>14</v>
      </c>
      <c r="L13" s="103" t="s">
        <v>15</v>
      </c>
      <c r="M13" s="100"/>
      <c r="N13" s="100" t="s">
        <v>16</v>
      </c>
    </row>
    <row r="14" spans="1:14" s="38" customFormat="1" ht="27.75" thickBot="1" x14ac:dyDescent="0.25">
      <c r="A14" s="42"/>
      <c r="B14" s="87" t="s">
        <v>255</v>
      </c>
      <c r="C14" s="40"/>
      <c r="D14" s="85"/>
      <c r="E14" s="39"/>
      <c r="F14" s="39"/>
      <c r="G14" s="39"/>
      <c r="H14" s="39"/>
      <c r="I14" s="39"/>
      <c r="J14" s="39"/>
      <c r="K14" s="39"/>
      <c r="L14" s="39"/>
      <c r="M14" s="39"/>
      <c r="N14" s="41"/>
    </row>
    <row r="15" spans="1:14" s="38" customFormat="1" ht="26.25" thickBot="1" x14ac:dyDescent="0.25">
      <c r="A15" s="43"/>
      <c r="B15" s="44" t="s">
        <v>202</v>
      </c>
      <c r="C15" s="45"/>
      <c r="D15" s="45"/>
      <c r="E15" s="46"/>
      <c r="F15" s="35"/>
      <c r="G15" s="6"/>
      <c r="H15" s="6"/>
      <c r="I15" s="35"/>
      <c r="J15" s="35"/>
      <c r="K15" s="35"/>
      <c r="L15" s="47"/>
      <c r="M15" s="47"/>
      <c r="N15" s="48"/>
    </row>
    <row r="16" spans="1:14" s="38" customFormat="1" ht="135" x14ac:dyDescent="0.2">
      <c r="A16" s="24" t="s">
        <v>63</v>
      </c>
      <c r="B16" s="28" t="s">
        <v>64</v>
      </c>
      <c r="C16" s="32">
        <v>0</v>
      </c>
      <c r="D16" s="34">
        <v>126958</v>
      </c>
      <c r="E16" s="32">
        <v>126958</v>
      </c>
      <c r="F16" s="32">
        <v>0</v>
      </c>
      <c r="G16" s="6">
        <v>1</v>
      </c>
      <c r="H16" s="6">
        <f t="shared" ref="H16" si="0">(F16*100%)/D16</f>
        <v>0</v>
      </c>
      <c r="I16" s="35">
        <v>37900</v>
      </c>
      <c r="J16" s="35" t="s">
        <v>87</v>
      </c>
      <c r="K16" s="35">
        <v>20000</v>
      </c>
      <c r="L16" s="47" t="s">
        <v>22</v>
      </c>
      <c r="M16" s="49" t="s">
        <v>85</v>
      </c>
      <c r="N16" s="50" t="s">
        <v>83</v>
      </c>
    </row>
    <row r="17" spans="1:14" s="38" customFormat="1" ht="17.25" thickBot="1" x14ac:dyDescent="0.25">
      <c r="A17" s="30"/>
      <c r="B17" s="31"/>
      <c r="C17" s="32"/>
      <c r="D17" s="32"/>
      <c r="E17" s="5"/>
      <c r="F17" s="5"/>
      <c r="G17" s="6"/>
      <c r="H17" s="6"/>
      <c r="I17" s="35"/>
      <c r="J17" s="35"/>
      <c r="K17" s="35"/>
      <c r="L17" s="47"/>
      <c r="M17" s="49"/>
      <c r="N17" s="64"/>
    </row>
    <row r="18" spans="1:14" s="38" customFormat="1" ht="16.5" thickBot="1" x14ac:dyDescent="0.25">
      <c r="A18" s="53"/>
      <c r="B18" s="54" t="s">
        <v>126</v>
      </c>
      <c r="C18" s="55">
        <f>SUM(C16:C17)</f>
        <v>0</v>
      </c>
      <c r="D18" s="55">
        <f t="shared" ref="D18:F18" si="1">SUM(D16:D17)</f>
        <v>126958</v>
      </c>
      <c r="E18" s="55">
        <f t="shared" si="1"/>
        <v>126958</v>
      </c>
      <c r="F18" s="55">
        <f t="shared" si="1"/>
        <v>0</v>
      </c>
      <c r="G18" s="6"/>
      <c r="H18" s="6"/>
      <c r="I18" s="35"/>
      <c r="J18" s="35"/>
      <c r="K18" s="35"/>
      <c r="L18" s="47"/>
      <c r="M18" s="47"/>
      <c r="N18" s="48"/>
    </row>
    <row r="19" spans="1:14" s="38" customFormat="1" ht="13.5" x14ac:dyDescent="0.2">
      <c r="A19" s="30"/>
      <c r="B19" s="31"/>
      <c r="C19" s="45"/>
      <c r="D19" s="45"/>
      <c r="E19" s="46"/>
      <c r="F19" s="35"/>
      <c r="G19" s="6"/>
      <c r="H19" s="6"/>
      <c r="I19" s="35"/>
      <c r="J19" s="35"/>
      <c r="K19" s="35"/>
      <c r="L19" s="47"/>
      <c r="M19" s="47"/>
      <c r="N19" s="48"/>
    </row>
    <row r="20" spans="1:14" s="38" customFormat="1" ht="13.5" x14ac:dyDescent="0.2">
      <c r="A20" s="30"/>
      <c r="B20" s="31"/>
      <c r="C20" s="45"/>
      <c r="D20" s="45"/>
      <c r="E20" s="46"/>
      <c r="F20" s="35"/>
      <c r="G20" s="6"/>
      <c r="H20" s="6"/>
      <c r="I20" s="35"/>
      <c r="J20" s="35"/>
      <c r="K20" s="35"/>
      <c r="L20" s="47"/>
      <c r="M20" s="47"/>
      <c r="N20" s="48"/>
    </row>
    <row r="21" spans="1:14" s="38" customFormat="1" ht="14.25" thickBot="1" x14ac:dyDescent="0.25">
      <c r="A21" s="30"/>
      <c r="B21" s="31"/>
      <c r="C21" s="45"/>
      <c r="D21" s="45"/>
      <c r="E21" s="46"/>
      <c r="F21" s="35"/>
      <c r="G21" s="14"/>
      <c r="H21" s="14"/>
      <c r="I21" s="56"/>
      <c r="J21" s="56"/>
      <c r="K21" s="56"/>
      <c r="L21" s="57"/>
      <c r="M21" s="57"/>
      <c r="N21" s="58"/>
    </row>
    <row r="22" spans="1:14" s="38" customFormat="1" ht="16.5" thickBot="1" x14ac:dyDescent="0.25">
      <c r="A22" s="104"/>
      <c r="B22" s="105" t="s">
        <v>17</v>
      </c>
      <c r="C22" s="106">
        <f>(C18)</f>
        <v>0</v>
      </c>
      <c r="D22" s="106">
        <f t="shared" ref="D22:F22" si="2">(D18)</f>
        <v>126958</v>
      </c>
      <c r="E22" s="106">
        <f t="shared" si="2"/>
        <v>126958</v>
      </c>
      <c r="F22" s="106">
        <f t="shared" si="2"/>
        <v>0</v>
      </c>
      <c r="G22" s="59"/>
      <c r="H22" s="59"/>
      <c r="I22" s="60"/>
      <c r="J22" s="61"/>
      <c r="K22" s="62"/>
      <c r="L22" s="63"/>
      <c r="M22" s="63"/>
      <c r="N22" s="63"/>
    </row>
    <row r="24" spans="1:14" ht="13.5" x14ac:dyDescent="0.25">
      <c r="A24" s="37" t="s">
        <v>232</v>
      </c>
      <c r="B24" s="37"/>
      <c r="C24" s="37"/>
      <c r="D24" s="37"/>
    </row>
  </sheetData>
  <mergeCells count="13">
    <mergeCell ref="A3:N3"/>
    <mergeCell ref="A4:N4"/>
    <mergeCell ref="A6:E6"/>
    <mergeCell ref="A7:E7"/>
    <mergeCell ref="F7:L7"/>
    <mergeCell ref="B5:N5"/>
    <mergeCell ref="A8:E8"/>
    <mergeCell ref="A9:E9"/>
    <mergeCell ref="B11:B13"/>
    <mergeCell ref="G11:H12"/>
    <mergeCell ref="I11:L11"/>
    <mergeCell ref="I12:J12"/>
    <mergeCell ref="K12:L12"/>
  </mergeCells>
  <printOptions horizontalCentered="1"/>
  <pageMargins left="0.19685039370078741" right="0.19685039370078741" top="0.39370078740157483" bottom="0.3937007874015748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36</vt:i4>
      </vt:variant>
      <vt:variant>
        <vt:lpstr>Rangos con nombre</vt:lpstr>
      </vt:variant>
      <vt:variant>
        <vt:i4>72</vt:i4>
      </vt:variant>
    </vt:vector>
  </HeadingPairs>
  <TitlesOfParts>
    <vt:vector size="108" baseType="lpstr">
      <vt:lpstr>62422 02 25 11</vt:lpstr>
      <vt:lpstr>61607 02 25 23</vt:lpstr>
      <vt:lpstr>61425 02 15</vt:lpstr>
      <vt:lpstr>61422 02 25 30</vt:lpstr>
      <vt:lpstr>61422 02 25 27</vt:lpstr>
      <vt:lpstr>61422 02 25 24</vt:lpstr>
      <vt:lpstr>61422 02 25 15</vt:lpstr>
      <vt:lpstr>61422 02 25 11</vt:lpstr>
      <vt:lpstr>61422 02 15</vt:lpstr>
      <vt:lpstr>61421 02 25 16</vt:lpstr>
      <vt:lpstr>61421 02 15</vt:lpstr>
      <vt:lpstr>61418 02 25 24</vt:lpstr>
      <vt:lpstr>61418 02 15</vt:lpstr>
      <vt:lpstr>61415 02 25 11</vt:lpstr>
      <vt:lpstr>61415 02 15</vt:lpstr>
      <vt:lpstr>61414 02 25 24</vt:lpstr>
      <vt:lpstr>61414 02 15</vt:lpstr>
      <vt:lpstr>61413 02 25 18</vt:lpstr>
      <vt:lpstr>61413 02 25 17</vt:lpstr>
      <vt:lpstr>61413 02 15</vt:lpstr>
      <vt:lpstr>61411 02 25 11</vt:lpstr>
      <vt:lpstr>61410 02 25 11</vt:lpstr>
      <vt:lpstr>61409 02 25 11</vt:lpstr>
      <vt:lpstr>61408 02 25 11</vt:lpstr>
      <vt:lpstr>61406 02 15</vt:lpstr>
      <vt:lpstr>61406 02 11</vt:lpstr>
      <vt:lpstr>61404 02 15</vt:lpstr>
      <vt:lpstr>61207 02 25 11</vt:lpstr>
      <vt:lpstr>61206 02 25 29</vt:lpstr>
      <vt:lpstr>61205 02 25 11</vt:lpstr>
      <vt:lpstr>61203 02 25 30</vt:lpstr>
      <vt:lpstr>61203 02 15</vt:lpstr>
      <vt:lpstr>61203 02 11</vt:lpstr>
      <vt:lpstr>61105 02 25 11</vt:lpstr>
      <vt:lpstr>61102 02 25 11</vt:lpstr>
      <vt:lpstr>61101 02 15</vt:lpstr>
      <vt:lpstr>'61101 02 15'!Área_de_impresión</vt:lpstr>
      <vt:lpstr>'61102 02 25 11'!Área_de_impresión</vt:lpstr>
      <vt:lpstr>'61105 02 25 11'!Área_de_impresión</vt:lpstr>
      <vt:lpstr>'61203 02 11'!Área_de_impresión</vt:lpstr>
      <vt:lpstr>'61203 02 15'!Área_de_impresión</vt:lpstr>
      <vt:lpstr>'61203 02 25 30'!Área_de_impresión</vt:lpstr>
      <vt:lpstr>'61205 02 25 11'!Área_de_impresión</vt:lpstr>
      <vt:lpstr>'61206 02 25 29'!Área_de_impresión</vt:lpstr>
      <vt:lpstr>'61207 02 25 11'!Área_de_impresión</vt:lpstr>
      <vt:lpstr>'61404 02 15'!Área_de_impresión</vt:lpstr>
      <vt:lpstr>'61406 02 11'!Área_de_impresión</vt:lpstr>
      <vt:lpstr>'61406 02 15'!Área_de_impresión</vt:lpstr>
      <vt:lpstr>'61408 02 25 11'!Área_de_impresión</vt:lpstr>
      <vt:lpstr>'61409 02 25 11'!Área_de_impresión</vt:lpstr>
      <vt:lpstr>'61410 02 25 11'!Área_de_impresión</vt:lpstr>
      <vt:lpstr>'61411 02 25 11'!Área_de_impresión</vt:lpstr>
      <vt:lpstr>'61413 02 15'!Área_de_impresión</vt:lpstr>
      <vt:lpstr>'61413 02 25 17'!Área_de_impresión</vt:lpstr>
      <vt:lpstr>'61413 02 25 18'!Área_de_impresión</vt:lpstr>
      <vt:lpstr>'61414 02 15'!Área_de_impresión</vt:lpstr>
      <vt:lpstr>'61414 02 25 24'!Área_de_impresión</vt:lpstr>
      <vt:lpstr>'61415 02 15'!Área_de_impresión</vt:lpstr>
      <vt:lpstr>'61415 02 25 11'!Área_de_impresión</vt:lpstr>
      <vt:lpstr>'61418 02 15'!Área_de_impresión</vt:lpstr>
      <vt:lpstr>'61418 02 25 24'!Área_de_impresión</vt:lpstr>
      <vt:lpstr>'61421 02 15'!Área_de_impresión</vt:lpstr>
      <vt:lpstr>'61421 02 25 16'!Área_de_impresión</vt:lpstr>
      <vt:lpstr>'61422 02 15'!Área_de_impresión</vt:lpstr>
      <vt:lpstr>'61422 02 25 11'!Área_de_impresión</vt:lpstr>
      <vt:lpstr>'61422 02 25 15'!Área_de_impresión</vt:lpstr>
      <vt:lpstr>'61422 02 25 24'!Área_de_impresión</vt:lpstr>
      <vt:lpstr>'61422 02 25 27'!Área_de_impresión</vt:lpstr>
      <vt:lpstr>'61422 02 25 30'!Área_de_impresión</vt:lpstr>
      <vt:lpstr>'61425 02 15'!Área_de_impresión</vt:lpstr>
      <vt:lpstr>'61607 02 25 23'!Área_de_impresión</vt:lpstr>
      <vt:lpstr>'62422 02 25 11'!Área_de_impresión</vt:lpstr>
      <vt:lpstr>'61101 02 15'!Títulos_a_imprimir</vt:lpstr>
      <vt:lpstr>'61102 02 25 11'!Títulos_a_imprimir</vt:lpstr>
      <vt:lpstr>'61105 02 25 11'!Títulos_a_imprimir</vt:lpstr>
      <vt:lpstr>'61203 02 11'!Títulos_a_imprimir</vt:lpstr>
      <vt:lpstr>'61203 02 15'!Títulos_a_imprimir</vt:lpstr>
      <vt:lpstr>'61203 02 25 30'!Títulos_a_imprimir</vt:lpstr>
      <vt:lpstr>'61205 02 25 11'!Títulos_a_imprimir</vt:lpstr>
      <vt:lpstr>'61206 02 25 29'!Títulos_a_imprimir</vt:lpstr>
      <vt:lpstr>'61207 02 25 11'!Títulos_a_imprimir</vt:lpstr>
      <vt:lpstr>'61404 02 15'!Títulos_a_imprimir</vt:lpstr>
      <vt:lpstr>'61406 02 11'!Títulos_a_imprimir</vt:lpstr>
      <vt:lpstr>'61406 02 15'!Títulos_a_imprimir</vt:lpstr>
      <vt:lpstr>'61408 02 25 11'!Títulos_a_imprimir</vt:lpstr>
      <vt:lpstr>'61409 02 25 11'!Títulos_a_imprimir</vt:lpstr>
      <vt:lpstr>'61410 02 25 11'!Títulos_a_imprimir</vt:lpstr>
      <vt:lpstr>'61411 02 25 11'!Títulos_a_imprimir</vt:lpstr>
      <vt:lpstr>'61413 02 15'!Títulos_a_imprimir</vt:lpstr>
      <vt:lpstr>'61413 02 25 17'!Títulos_a_imprimir</vt:lpstr>
      <vt:lpstr>'61413 02 25 18'!Títulos_a_imprimir</vt:lpstr>
      <vt:lpstr>'61414 02 15'!Títulos_a_imprimir</vt:lpstr>
      <vt:lpstr>'61414 02 25 24'!Títulos_a_imprimir</vt:lpstr>
      <vt:lpstr>'61415 02 15'!Títulos_a_imprimir</vt:lpstr>
      <vt:lpstr>'61415 02 25 11'!Títulos_a_imprimir</vt:lpstr>
      <vt:lpstr>'61418 02 15'!Títulos_a_imprimir</vt:lpstr>
      <vt:lpstr>'61418 02 25 24'!Títulos_a_imprimir</vt:lpstr>
      <vt:lpstr>'61421 02 15'!Títulos_a_imprimir</vt:lpstr>
      <vt:lpstr>'61421 02 25 16'!Títulos_a_imprimir</vt:lpstr>
      <vt:lpstr>'61422 02 15'!Títulos_a_imprimir</vt:lpstr>
      <vt:lpstr>'61422 02 25 11'!Títulos_a_imprimir</vt:lpstr>
      <vt:lpstr>'61422 02 25 15'!Títulos_a_imprimir</vt:lpstr>
      <vt:lpstr>'61422 02 25 24'!Títulos_a_imprimir</vt:lpstr>
      <vt:lpstr>'61422 02 25 27'!Títulos_a_imprimir</vt:lpstr>
      <vt:lpstr>'61422 02 25 30'!Títulos_a_imprimir</vt:lpstr>
      <vt:lpstr>'61425 02 15'!Títulos_a_imprimir</vt:lpstr>
      <vt:lpstr>'61607 02 25 23'!Títulos_a_imprimir</vt:lpstr>
      <vt:lpstr>'62422 02 25 11'!Títulos_a_imprimir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Hugo</cp:lastModifiedBy>
  <cp:lastPrinted>2019-04-03T18:32:28Z</cp:lastPrinted>
  <dcterms:created xsi:type="dcterms:W3CDTF">2012-07-12T15:47:58Z</dcterms:created>
  <dcterms:modified xsi:type="dcterms:W3CDTF">2019-04-11T21:15:14Z</dcterms:modified>
</cp:coreProperties>
</file>